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ESTÃO\Informações Portal Transparência DN\Gratuidade\2017\"/>
    </mc:Choice>
  </mc:AlternateContent>
  <xr:revisionPtr revIDLastSave="0" documentId="13_ncr:1_{D741D503-67AE-4DDD-81BB-5EAB1D7E38AD}" xr6:coauthVersionLast="40" xr6:coauthVersionMax="40" xr10:uidLastSave="{00000000-0000-0000-0000-000000000000}"/>
  <bookViews>
    <workbookView xWindow="0" yWindow="0" windowWidth="20490" windowHeight="7485" xr2:uid="{4BFF5A49-F009-420B-872F-CE5422B72BB0}"/>
  </bookViews>
  <sheets>
    <sheet name="Vagas - Realização 2017 a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I6" i="1"/>
  <c r="L6" i="1"/>
  <c r="M6" i="1"/>
  <c r="N6" i="1"/>
  <c r="F7" i="1"/>
  <c r="I7" i="1"/>
  <c r="L7" i="1"/>
  <c r="M7" i="1"/>
  <c r="N7" i="1"/>
  <c r="F8" i="1"/>
  <c r="I8" i="1"/>
  <c r="L8" i="1"/>
  <c r="M8" i="1"/>
  <c r="N8" i="1"/>
  <c r="F9" i="1"/>
  <c r="I9" i="1"/>
  <c r="L9" i="1"/>
  <c r="M9" i="1"/>
  <c r="N9" i="1"/>
  <c r="F10" i="1"/>
  <c r="I10" i="1"/>
  <c r="L10" i="1"/>
  <c r="M10" i="1"/>
  <c r="N10" i="1"/>
  <c r="F11" i="1"/>
  <c r="I11" i="1"/>
  <c r="L11" i="1"/>
  <c r="M11" i="1"/>
  <c r="N11" i="1"/>
  <c r="F12" i="1"/>
  <c r="I12" i="1"/>
  <c r="L12" i="1"/>
  <c r="M12" i="1"/>
  <c r="N12" i="1"/>
  <c r="F13" i="1"/>
  <c r="I13" i="1"/>
  <c r="L13" i="1"/>
  <c r="M13" i="1"/>
  <c r="N13" i="1"/>
  <c r="F14" i="1"/>
  <c r="I14" i="1"/>
  <c r="L14" i="1"/>
  <c r="M14" i="1"/>
  <c r="N14" i="1"/>
  <c r="F15" i="1"/>
  <c r="I15" i="1"/>
  <c r="L15" i="1"/>
  <c r="M15" i="1"/>
  <c r="N15" i="1"/>
  <c r="F16" i="1"/>
  <c r="I16" i="1"/>
  <c r="L16" i="1"/>
  <c r="M16" i="1"/>
  <c r="N16" i="1"/>
  <c r="F17" i="1"/>
  <c r="I17" i="1"/>
  <c r="L17" i="1"/>
  <c r="M17" i="1"/>
  <c r="N17" i="1"/>
  <c r="F18" i="1"/>
  <c r="I18" i="1"/>
  <c r="L18" i="1"/>
  <c r="N18" i="1"/>
  <c r="F19" i="1"/>
  <c r="I19" i="1"/>
  <c r="L19" i="1"/>
  <c r="N19" i="1"/>
  <c r="F20" i="1"/>
  <c r="I20" i="1"/>
  <c r="L20" i="1"/>
  <c r="N20" i="1"/>
  <c r="F21" i="1"/>
  <c r="I21" i="1"/>
  <c r="L21" i="1"/>
  <c r="N21" i="1"/>
  <c r="F22" i="1"/>
  <c r="I22" i="1"/>
  <c r="L22" i="1"/>
  <c r="N22" i="1"/>
  <c r="F23" i="1"/>
  <c r="I23" i="1"/>
  <c r="L23" i="1"/>
  <c r="N23" i="1"/>
  <c r="F24" i="1"/>
  <c r="I24" i="1"/>
  <c r="L24" i="1"/>
  <c r="N24" i="1"/>
  <c r="F25" i="1"/>
  <c r="I25" i="1"/>
  <c r="L25" i="1"/>
  <c r="N25" i="1"/>
  <c r="F26" i="1"/>
  <c r="I26" i="1"/>
  <c r="N26" i="1"/>
  <c r="F27" i="1"/>
  <c r="I27" i="1"/>
  <c r="N27" i="1"/>
  <c r="F28" i="1"/>
  <c r="I28" i="1"/>
  <c r="L28" i="1"/>
  <c r="N28" i="1"/>
  <c r="F29" i="1"/>
  <c r="I29" i="1"/>
  <c r="L29" i="1"/>
  <c r="N29" i="1"/>
  <c r="F30" i="1"/>
  <c r="I30" i="1"/>
  <c r="L30" i="1"/>
  <c r="N30" i="1"/>
  <c r="E32" i="1"/>
  <c r="L32" i="1"/>
  <c r="F33" i="1"/>
  <c r="I33" i="1"/>
  <c r="L33" i="1"/>
  <c r="M33" i="1"/>
  <c r="N33" i="1"/>
  <c r="F34" i="1"/>
  <c r="I34" i="1"/>
  <c r="L34" i="1"/>
  <c r="M34" i="1"/>
  <c r="N34" i="1"/>
  <c r="F35" i="1"/>
  <c r="I35" i="1"/>
  <c r="L35" i="1"/>
  <c r="M35" i="1"/>
  <c r="N35" i="1"/>
  <c r="F36" i="1"/>
  <c r="I36" i="1"/>
  <c r="L36" i="1"/>
  <c r="M36" i="1"/>
  <c r="N36" i="1"/>
  <c r="F37" i="1"/>
  <c r="I37" i="1"/>
  <c r="L37" i="1"/>
  <c r="M37" i="1"/>
  <c r="N37" i="1"/>
  <c r="D39" i="1"/>
  <c r="M39" i="1" s="1"/>
  <c r="E39" i="1"/>
  <c r="F39" i="1" s="1"/>
  <c r="G39" i="1"/>
  <c r="G32" i="1" s="1"/>
  <c r="L39" i="1"/>
  <c r="F40" i="1"/>
  <c r="I40" i="1"/>
  <c r="L40" i="1"/>
  <c r="M40" i="1"/>
  <c r="N40" i="1"/>
  <c r="F41" i="1"/>
  <c r="I41" i="1"/>
  <c r="M41" i="1"/>
  <c r="N41" i="1"/>
  <c r="F42" i="1"/>
  <c r="I42" i="1"/>
  <c r="M42" i="1"/>
  <c r="N42" i="1"/>
  <c r="F43" i="1"/>
  <c r="I43" i="1"/>
  <c r="M43" i="1"/>
  <c r="N43" i="1"/>
  <c r="H44" i="1"/>
  <c r="J44" i="1"/>
  <c r="K44" i="1"/>
  <c r="L44" i="1" s="1"/>
  <c r="D46" i="1"/>
  <c r="E46" i="1"/>
  <c r="N46" i="1" s="1"/>
  <c r="I46" i="1"/>
  <c r="L46" i="1"/>
  <c r="M46" i="1"/>
  <c r="F47" i="1"/>
  <c r="I47" i="1"/>
  <c r="M47" i="1"/>
  <c r="F48" i="1"/>
  <c r="I48" i="1"/>
  <c r="L48" i="1"/>
  <c r="M48" i="1"/>
  <c r="N48" i="1"/>
  <c r="M49" i="1"/>
  <c r="D50" i="1"/>
  <c r="E50" i="1"/>
  <c r="F50" i="1" s="1"/>
  <c r="I50" i="1"/>
  <c r="L50" i="1"/>
  <c r="M50" i="1"/>
  <c r="N50" i="1"/>
  <c r="D52" i="1"/>
  <c r="E52" i="1"/>
  <c r="F52" i="1"/>
  <c r="I52" i="1"/>
  <c r="L52" i="1"/>
  <c r="M52" i="1"/>
  <c r="N52" i="1"/>
  <c r="F53" i="1"/>
  <c r="I53" i="1"/>
  <c r="L53" i="1"/>
  <c r="M53" i="1"/>
  <c r="N53" i="1"/>
  <c r="F54" i="1"/>
  <c r="I54" i="1"/>
  <c r="L54" i="1"/>
  <c r="M54" i="1"/>
  <c r="N54" i="1"/>
  <c r="F55" i="1"/>
  <c r="I55" i="1"/>
  <c r="L55" i="1"/>
  <c r="M55" i="1"/>
  <c r="N55" i="1"/>
  <c r="F56" i="1"/>
  <c r="I56" i="1"/>
  <c r="L56" i="1"/>
  <c r="M56" i="1"/>
  <c r="N56" i="1"/>
  <c r="F57" i="1"/>
  <c r="I57" i="1"/>
  <c r="L57" i="1"/>
  <c r="M57" i="1"/>
  <c r="N57" i="1"/>
  <c r="F58" i="1"/>
  <c r="I58" i="1"/>
  <c r="L58" i="1"/>
  <c r="M58" i="1"/>
  <c r="N58" i="1"/>
  <c r="F59" i="1"/>
  <c r="I59" i="1"/>
  <c r="L59" i="1"/>
  <c r="M59" i="1"/>
  <c r="N59" i="1"/>
  <c r="F60" i="1"/>
  <c r="I60" i="1"/>
  <c r="L60" i="1"/>
  <c r="M60" i="1"/>
  <c r="N60" i="1"/>
  <c r="F61" i="1"/>
  <c r="I61" i="1"/>
  <c r="L61" i="1"/>
  <c r="M61" i="1"/>
  <c r="N61" i="1"/>
  <c r="F62" i="1"/>
  <c r="I62" i="1"/>
  <c r="L62" i="1"/>
  <c r="M62" i="1"/>
  <c r="N62" i="1"/>
  <c r="F63" i="1"/>
  <c r="I63" i="1"/>
  <c r="L63" i="1"/>
  <c r="M63" i="1"/>
  <c r="N63" i="1"/>
  <c r="F64" i="1"/>
  <c r="I64" i="1"/>
  <c r="L64" i="1"/>
  <c r="M64" i="1"/>
  <c r="N64" i="1"/>
  <c r="F65" i="1"/>
  <c r="I65" i="1"/>
  <c r="L65" i="1"/>
  <c r="M65" i="1"/>
  <c r="N65" i="1"/>
  <c r="F66" i="1"/>
  <c r="I66" i="1"/>
  <c r="M66" i="1"/>
  <c r="N66" i="1"/>
  <c r="F67" i="1"/>
  <c r="I67" i="1"/>
  <c r="L67" i="1"/>
  <c r="M67" i="1"/>
  <c r="N67" i="1"/>
  <c r="F68" i="1"/>
  <c r="I68" i="1"/>
  <c r="L68" i="1"/>
  <c r="M68" i="1"/>
  <c r="N68" i="1"/>
  <c r="F69" i="1"/>
  <c r="I69" i="1"/>
  <c r="L69" i="1"/>
  <c r="M69" i="1"/>
  <c r="N69" i="1"/>
  <c r="F70" i="1"/>
  <c r="I70" i="1"/>
  <c r="L70" i="1"/>
  <c r="M70" i="1"/>
  <c r="N70" i="1"/>
  <c r="F71" i="1"/>
  <c r="I71" i="1"/>
  <c r="L71" i="1"/>
  <c r="M71" i="1"/>
  <c r="N71" i="1"/>
  <c r="F72" i="1"/>
  <c r="I72" i="1"/>
  <c r="L72" i="1"/>
  <c r="M72" i="1"/>
  <c r="N72" i="1"/>
  <c r="F73" i="1"/>
  <c r="I73" i="1"/>
  <c r="M73" i="1"/>
  <c r="N73" i="1"/>
  <c r="F74" i="1"/>
  <c r="I74" i="1"/>
  <c r="L74" i="1"/>
  <c r="M74" i="1"/>
  <c r="N74" i="1"/>
  <c r="F75" i="1"/>
  <c r="I75" i="1"/>
  <c r="L75" i="1"/>
  <c r="M75" i="1"/>
  <c r="N75" i="1"/>
  <c r="F76" i="1"/>
  <c r="I76" i="1"/>
  <c r="L76" i="1"/>
  <c r="M76" i="1"/>
  <c r="N76" i="1"/>
  <c r="F77" i="1"/>
  <c r="M77" i="1"/>
  <c r="N77" i="1"/>
  <c r="D78" i="1"/>
  <c r="F78" i="1" s="1"/>
  <c r="E78" i="1"/>
  <c r="G78" i="1"/>
  <c r="H78" i="1"/>
  <c r="I78" i="1"/>
  <c r="L78" i="1"/>
  <c r="M78" i="1"/>
  <c r="N78" i="1"/>
  <c r="F80" i="1"/>
  <c r="I80" i="1"/>
  <c r="L80" i="1"/>
  <c r="M80" i="1"/>
  <c r="N80" i="1"/>
  <c r="F81" i="1"/>
  <c r="I81" i="1"/>
  <c r="L81" i="1"/>
  <c r="M81" i="1"/>
  <c r="N81" i="1"/>
  <c r="F82" i="1"/>
  <c r="I82" i="1"/>
  <c r="L82" i="1"/>
  <c r="M82" i="1"/>
  <c r="N82" i="1"/>
  <c r="F83" i="1"/>
  <c r="I83" i="1"/>
  <c r="L83" i="1"/>
  <c r="M83" i="1"/>
  <c r="N83" i="1"/>
  <c r="F84" i="1"/>
  <c r="I84" i="1"/>
  <c r="L84" i="1"/>
  <c r="M84" i="1"/>
  <c r="N84" i="1"/>
  <c r="F85" i="1"/>
  <c r="I85" i="1"/>
  <c r="L85" i="1"/>
  <c r="M85" i="1"/>
  <c r="N85" i="1"/>
  <c r="F86" i="1"/>
  <c r="I86" i="1"/>
  <c r="L86" i="1"/>
  <c r="M86" i="1"/>
  <c r="N86" i="1"/>
  <c r="F87" i="1"/>
  <c r="I87" i="1"/>
  <c r="L87" i="1"/>
  <c r="M87" i="1"/>
  <c r="N87" i="1"/>
  <c r="F88" i="1"/>
  <c r="I88" i="1"/>
  <c r="L88" i="1"/>
  <c r="M88" i="1"/>
  <c r="N88" i="1"/>
  <c r="F89" i="1"/>
  <c r="I89" i="1"/>
  <c r="L89" i="1"/>
  <c r="M89" i="1"/>
  <c r="N89" i="1"/>
  <c r="F90" i="1"/>
  <c r="I90" i="1"/>
  <c r="L90" i="1"/>
  <c r="M90" i="1"/>
  <c r="N90" i="1"/>
  <c r="F91" i="1"/>
  <c r="I91" i="1"/>
  <c r="L91" i="1"/>
  <c r="M91" i="1"/>
  <c r="N91" i="1"/>
  <c r="F92" i="1"/>
  <c r="I92" i="1"/>
  <c r="L92" i="1"/>
  <c r="M92" i="1"/>
  <c r="N92" i="1"/>
  <c r="F93" i="1"/>
  <c r="I93" i="1"/>
  <c r="L93" i="1"/>
  <c r="M93" i="1"/>
  <c r="N93" i="1"/>
  <c r="F94" i="1"/>
  <c r="I94" i="1"/>
  <c r="L94" i="1"/>
  <c r="M94" i="1"/>
  <c r="N94" i="1"/>
  <c r="F95" i="1"/>
  <c r="I95" i="1"/>
  <c r="L95" i="1"/>
  <c r="M95" i="1"/>
  <c r="N95" i="1"/>
  <c r="F96" i="1"/>
  <c r="I96" i="1"/>
  <c r="L96" i="1"/>
  <c r="M96" i="1"/>
  <c r="N96" i="1"/>
  <c r="F97" i="1"/>
  <c r="I97" i="1"/>
  <c r="L97" i="1"/>
  <c r="M97" i="1"/>
  <c r="N97" i="1"/>
  <c r="F98" i="1"/>
  <c r="I98" i="1"/>
  <c r="L98" i="1"/>
  <c r="M98" i="1"/>
  <c r="N98" i="1"/>
  <c r="D99" i="1"/>
  <c r="F99" i="1" s="1"/>
  <c r="E99" i="1"/>
  <c r="I99" i="1"/>
  <c r="L99" i="1"/>
  <c r="N99" i="1"/>
  <c r="D101" i="1"/>
  <c r="D110" i="1" s="1"/>
  <c r="E101" i="1"/>
  <c r="F101" i="1" s="1"/>
  <c r="G101" i="1"/>
  <c r="G110" i="1" s="1"/>
  <c r="H101" i="1"/>
  <c r="L101" i="1"/>
  <c r="F102" i="1"/>
  <c r="I102" i="1"/>
  <c r="L102" i="1"/>
  <c r="F103" i="1"/>
  <c r="F104" i="1"/>
  <c r="F105" i="1"/>
  <c r="D106" i="1"/>
  <c r="E106" i="1"/>
  <c r="N106" i="1" s="1"/>
  <c r="F106" i="1"/>
  <c r="I106" i="1"/>
  <c r="L106" i="1"/>
  <c r="M106" i="1"/>
  <c r="F107" i="1"/>
  <c r="I107" i="1"/>
  <c r="L107" i="1"/>
  <c r="M107" i="1"/>
  <c r="N107" i="1"/>
  <c r="F108" i="1"/>
  <c r="F109" i="1"/>
  <c r="I109" i="1"/>
  <c r="L109" i="1"/>
  <c r="M109" i="1"/>
  <c r="N109" i="1"/>
  <c r="E110" i="1"/>
  <c r="N110" i="1" s="1"/>
  <c r="H110" i="1"/>
  <c r="I110" i="1" s="1"/>
  <c r="L110" i="1"/>
  <c r="J112" i="1"/>
  <c r="K112" i="1"/>
  <c r="N112" i="1" s="1"/>
  <c r="L112" i="1"/>
  <c r="M112" i="1"/>
  <c r="I44" i="1" l="1"/>
  <c r="I32" i="1"/>
  <c r="G44" i="1"/>
  <c r="G112" i="1" s="1"/>
  <c r="F110" i="1"/>
  <c r="M110" i="1"/>
  <c r="M99" i="1"/>
  <c r="I101" i="1"/>
  <c r="N39" i="1"/>
  <c r="D32" i="1"/>
  <c r="H112" i="1"/>
  <c r="F46" i="1"/>
  <c r="N32" i="1"/>
  <c r="I39" i="1"/>
  <c r="E44" i="1"/>
  <c r="F44" i="1" l="1"/>
  <c r="E112" i="1"/>
  <c r="I112" i="1"/>
  <c r="N44" i="1"/>
  <c r="D44" i="1"/>
  <c r="M32" i="1"/>
  <c r="F32" i="1"/>
  <c r="M44" i="1" l="1"/>
  <c r="D112" i="1"/>
  <c r="F1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Emerson Soares Fialho</author>
  </authors>
  <commentList>
    <comment ref="J3" authorId="0" shapeId="0" xr:uid="{00000000-0006-0000-0100-000001000000}">
      <text>
        <r>
          <rPr>
            <sz val="9"/>
            <color indexed="81"/>
            <rFont val="Segoe UI"/>
            <charset val="1"/>
          </rPr>
          <t>Gratuidade instituída pelo Decreto 6.632/2008.</t>
        </r>
      </text>
    </comment>
  </commentList>
</comments>
</file>

<file path=xl/sharedStrings.xml><?xml version="1.0" encoding="utf-8"?>
<sst xmlns="http://schemas.openxmlformats.org/spreadsheetml/2006/main" count="221" uniqueCount="159">
  <si>
    <t>Obs.: Podem ser inseridas linhas para inclusão de mais cursos ou serviços que possuam vagas oferecidas na Gratuidade Regulamentar.</t>
  </si>
  <si>
    <t>TOTAL</t>
  </si>
  <si>
    <t>Total do Programa</t>
  </si>
  <si>
    <t>Palestra</t>
  </si>
  <si>
    <t>5.3.0.7</t>
  </si>
  <si>
    <t>Oficina</t>
  </si>
  <si>
    <t>5.3.0.6</t>
  </si>
  <si>
    <t>Encontro</t>
  </si>
  <si>
    <t>5.3.0.5</t>
  </si>
  <si>
    <t>Trabalho Social com Grupos</t>
  </si>
  <si>
    <t>5.3</t>
  </si>
  <si>
    <t>5.1.0.5</t>
  </si>
  <si>
    <t>5.1.0.4</t>
  </si>
  <si>
    <t>5.1.0.3</t>
  </si>
  <si>
    <t>Curso</t>
  </si>
  <si>
    <t>5.1.0.2</t>
  </si>
  <si>
    <t>Desenvolvimento Comunitário</t>
  </si>
  <si>
    <t>5.1</t>
  </si>
  <si>
    <t>Assistência</t>
  </si>
  <si>
    <t>Passeio local</t>
  </si>
  <si>
    <t>4.3.2.3</t>
  </si>
  <si>
    <t>Turismo Receptivo</t>
  </si>
  <si>
    <t>4.3.2</t>
  </si>
  <si>
    <t>Passseio</t>
  </si>
  <si>
    <t>4.3.1.1</t>
  </si>
  <si>
    <t>Excursão</t>
  </si>
  <si>
    <t>Turismo Emissivo</t>
  </si>
  <si>
    <t>4.3.1</t>
  </si>
  <si>
    <t>Turismo Social</t>
  </si>
  <si>
    <t>4.3</t>
  </si>
  <si>
    <t>...</t>
  </si>
  <si>
    <t>Turma de xxxx</t>
  </si>
  <si>
    <t>Multipráticas Esportivas</t>
  </si>
  <si>
    <t>4.1.4.5</t>
  </si>
  <si>
    <t>Luta</t>
  </si>
  <si>
    <t>4.1.4.4</t>
  </si>
  <si>
    <t>Esporte radical e na natureza</t>
  </si>
  <si>
    <t>4.1.4.3</t>
  </si>
  <si>
    <t>Esporte Individual</t>
  </si>
  <si>
    <t>4.1.4.2</t>
  </si>
  <si>
    <t>Esporte Coletivo</t>
  </si>
  <si>
    <t>4.1.4.1</t>
  </si>
  <si>
    <t>Formação Esportiva</t>
  </si>
  <si>
    <t>4.1.4</t>
  </si>
  <si>
    <t>Desenvolvimento Físico-Espotivo</t>
  </si>
  <si>
    <t>4.1</t>
  </si>
  <si>
    <t>Lazer</t>
  </si>
  <si>
    <t>Empréstimo</t>
  </si>
  <si>
    <t>3.6.0.3</t>
  </si>
  <si>
    <t>3.6.0.4</t>
  </si>
  <si>
    <t>Biblioteca</t>
  </si>
  <si>
    <t>3.6</t>
  </si>
  <si>
    <t>3.5.0.9</t>
  </si>
  <si>
    <t>3.5.0.8</t>
  </si>
  <si>
    <t>3.5.0.1</t>
  </si>
  <si>
    <t>Audiovisual</t>
  </si>
  <si>
    <t>3.5</t>
  </si>
  <si>
    <t>3.4.0.10</t>
  </si>
  <si>
    <t>3.4.0.9</t>
  </si>
  <si>
    <t>Literatura</t>
  </si>
  <si>
    <t>3.4</t>
  </si>
  <si>
    <t>3.3.0.9</t>
  </si>
  <si>
    <t>3.3.0.8</t>
  </si>
  <si>
    <t>3.3.0.2</t>
  </si>
  <si>
    <t>Música</t>
  </si>
  <si>
    <t>3.3</t>
  </si>
  <si>
    <t>3.2.0.8</t>
  </si>
  <si>
    <t>3.2.07</t>
  </si>
  <si>
    <t>Artes Visuais</t>
  </si>
  <si>
    <t>3.2</t>
  </si>
  <si>
    <t>3.1.3.9</t>
  </si>
  <si>
    <t>3.1.3.8</t>
  </si>
  <si>
    <t>Teatro</t>
  </si>
  <si>
    <t>3.1.3</t>
  </si>
  <si>
    <t>3.1.2.9</t>
  </si>
  <si>
    <t>3.1.2.8</t>
  </si>
  <si>
    <t>Dança</t>
  </si>
  <si>
    <t>3.1.2</t>
  </si>
  <si>
    <t>3.1.1.8</t>
  </si>
  <si>
    <t>Circo</t>
  </si>
  <si>
    <t>3.1.1</t>
  </si>
  <si>
    <t>Artes Cênicas</t>
  </si>
  <si>
    <t>3.1</t>
  </si>
  <si>
    <t>Cultura</t>
  </si>
  <si>
    <t>2.3.0.3</t>
  </si>
  <si>
    <t>Orientação</t>
  </si>
  <si>
    <t>2.3.0.6</t>
  </si>
  <si>
    <t>2.3.0.7</t>
  </si>
  <si>
    <t>Educação em Saúde</t>
  </si>
  <si>
    <t>2.3</t>
  </si>
  <si>
    <t>Saúde</t>
  </si>
  <si>
    <t>Vivência</t>
  </si>
  <si>
    <t>1.7.3.8</t>
  </si>
  <si>
    <t>Roda de Conversa</t>
  </si>
  <si>
    <t>1.7.3.6</t>
  </si>
  <si>
    <t>1.7.3.5</t>
  </si>
  <si>
    <t>1.7.3.4</t>
  </si>
  <si>
    <t>Meio Ambiente</t>
  </si>
  <si>
    <t>1.7.3</t>
  </si>
  <si>
    <t>Debate</t>
  </si>
  <si>
    <t>1.7.2.3</t>
  </si>
  <si>
    <t>1.7.2.6</t>
  </si>
  <si>
    <t>Humanidades</t>
  </si>
  <si>
    <t>1.7.2</t>
  </si>
  <si>
    <t>1.7.1.1</t>
  </si>
  <si>
    <t>Ciências</t>
  </si>
  <si>
    <t>1.7.1</t>
  </si>
  <si>
    <t>Educação em Ciências e Humanidades</t>
  </si>
  <si>
    <t>1.7</t>
  </si>
  <si>
    <t>1.6.0.2</t>
  </si>
  <si>
    <t>1.6.0.1</t>
  </si>
  <si>
    <t>Cursos de Valorização Social</t>
  </si>
  <si>
    <t>1.6</t>
  </si>
  <si>
    <t>1.5.3.4</t>
  </si>
  <si>
    <t>Seminário</t>
  </si>
  <si>
    <t>1.5.3.5</t>
  </si>
  <si>
    <t>1.5.3.3</t>
  </si>
  <si>
    <t>1.5.3.2</t>
  </si>
  <si>
    <t>Aperfeiçoamento Especializado</t>
  </si>
  <si>
    <t>1.5.3</t>
  </si>
  <si>
    <t>1.5.2.1</t>
  </si>
  <si>
    <t>Complementação Curricular</t>
  </si>
  <si>
    <t>1.5.2</t>
  </si>
  <si>
    <t>1.5.1.1</t>
  </si>
  <si>
    <t>Acompanhamento Pedagógico</t>
  </si>
  <si>
    <t>1.5.1</t>
  </si>
  <si>
    <t>Educação Complementar</t>
  </si>
  <si>
    <t>1.5</t>
  </si>
  <si>
    <t>Alfabetização</t>
  </si>
  <si>
    <t>1.4.0.1</t>
  </si>
  <si>
    <t>Educação de Jovens e Adultos</t>
  </si>
  <si>
    <t>1.4</t>
  </si>
  <si>
    <t>Anos letivos</t>
  </si>
  <si>
    <t>1.3.0.1</t>
  </si>
  <si>
    <t>Ensino Médio</t>
  </si>
  <si>
    <t>1.3</t>
  </si>
  <si>
    <t>Anos iniciais</t>
  </si>
  <si>
    <t>1.2.0.1</t>
  </si>
  <si>
    <t>Ensino Fundamental</t>
  </si>
  <si>
    <t>1.2</t>
  </si>
  <si>
    <t>Pré-Escola</t>
  </si>
  <si>
    <t>1.1.0.2</t>
  </si>
  <si>
    <t>Creche</t>
  </si>
  <si>
    <t>1.1.0.1</t>
  </si>
  <si>
    <t>Educação Infantil</t>
  </si>
  <si>
    <t>1.1</t>
  </si>
  <si>
    <t>Educação</t>
  </si>
  <si>
    <t>Realizadas</t>
  </si>
  <si>
    <t>Previstas</t>
  </si>
  <si>
    <t>Nível de Realização</t>
  </si>
  <si>
    <t>% Part. Gratuidade (PCG)</t>
  </si>
  <si>
    <t>VAGAS GRATUIDADE PCG</t>
  </si>
  <si>
    <t>VAGAS GRATUITAS</t>
  </si>
  <si>
    <t>TOTAL DE VAGAS</t>
  </si>
  <si>
    <t>PROGRAMA</t>
  </si>
  <si>
    <t>CÓDIGO</t>
  </si>
  <si>
    <t>Ano: 2017</t>
  </si>
  <si>
    <t>Item. 9.1.6 - Acórdão Nº 699/16</t>
  </si>
  <si>
    <t>Departamento Regional do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</si>
</sst>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lightDown">
        <bgColor theme="2"/>
      </patternFill>
    </fill>
    <fill>
      <patternFill patternType="solid">
        <fgColor rgb="FF99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A3A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9" fontId="2" fillId="0" borderId="1" xfId="1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9" fontId="2" fillId="0" borderId="5" xfId="1" applyFont="1" applyBorder="1" applyAlignment="1">
      <alignment horizontal="center"/>
    </xf>
    <xf numFmtId="10" fontId="2" fillId="0" borderId="6" xfId="1" applyNumberFormat="1" applyFont="1" applyBorder="1"/>
    <xf numFmtId="0" fontId="2" fillId="0" borderId="7" xfId="0" applyFont="1" applyBorder="1"/>
    <xf numFmtId="0" fontId="2" fillId="0" borderId="8" xfId="0" applyFont="1" applyBorder="1"/>
    <xf numFmtId="10" fontId="2" fillId="0" borderId="5" xfId="1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0" fillId="2" borderId="9" xfId="0" applyFill="1" applyBorder="1" applyAlignment="1">
      <alignment vertical="center"/>
    </xf>
    <xf numFmtId="9" fontId="0" fillId="0" borderId="5" xfId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indent="3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vertical="center" indent="1"/>
    </xf>
    <xf numFmtId="9" fontId="0" fillId="2" borderId="13" xfId="1" applyFont="1" applyFill="1" applyBorder="1"/>
    <xf numFmtId="0" fontId="0" fillId="2" borderId="13" xfId="0" applyFill="1" applyBorder="1"/>
    <xf numFmtId="10" fontId="0" fillId="2" borderId="13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2" fillId="3" borderId="16" xfId="0" applyFont="1" applyFill="1" applyBorder="1"/>
    <xf numFmtId="0" fontId="2" fillId="0" borderId="17" xfId="0" applyFont="1" applyBorder="1" applyAlignment="1">
      <alignment horizontal="left" vertical="center"/>
    </xf>
    <xf numFmtId="10" fontId="2" fillId="0" borderId="18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2" fillId="4" borderId="21" xfId="0" applyFont="1" applyFill="1" applyBorder="1"/>
    <xf numFmtId="0" fontId="2" fillId="0" borderId="22" xfId="0" applyFont="1" applyBorder="1"/>
    <xf numFmtId="10" fontId="0" fillId="0" borderId="6" xfId="1" applyNumberFormat="1" applyFont="1" applyBorder="1" applyAlignment="1">
      <alignment horizontal="center"/>
    </xf>
    <xf numFmtId="10" fontId="2" fillId="0" borderId="6" xfId="1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0" fillId="2" borderId="23" xfId="0" applyFill="1" applyBorder="1" applyAlignment="1">
      <alignment vertical="center"/>
    </xf>
    <xf numFmtId="10" fontId="0" fillId="0" borderId="24" xfId="1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27" xfId="1" applyNumberFormat="1" applyFont="1" applyBorder="1" applyAlignment="1">
      <alignment horizontal="center"/>
    </xf>
    <xf numFmtId="0" fontId="0" fillId="0" borderId="28" xfId="0" applyBorder="1" applyAlignment="1">
      <alignment horizontal="left" indent="3"/>
    </xf>
    <xf numFmtId="0" fontId="2" fillId="5" borderId="16" xfId="0" applyFont="1" applyFill="1" applyBorder="1"/>
    <xf numFmtId="9" fontId="2" fillId="0" borderId="29" xfId="1" applyFont="1" applyBorder="1" applyAlignment="1">
      <alignment horizontal="center"/>
    </xf>
    <xf numFmtId="0" fontId="0" fillId="0" borderId="30" xfId="0" applyBorder="1" applyAlignment="1">
      <alignment horizontal="left" indent="3"/>
    </xf>
    <xf numFmtId="0" fontId="0" fillId="0" borderId="28" xfId="0" applyBorder="1" applyAlignment="1">
      <alignment horizontal="left" vertical="center" indent="3"/>
    </xf>
    <xf numFmtId="0" fontId="2" fillId="6" borderId="17" xfId="0" applyFont="1" applyFill="1" applyBorder="1"/>
    <xf numFmtId="0" fontId="0" fillId="0" borderId="12" xfId="0" applyBorder="1" applyAlignment="1">
      <alignment horizontal="right" vertical="center"/>
    </xf>
    <xf numFmtId="0" fontId="2" fillId="7" borderId="16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28575</xdr:rowOff>
    </xdr:from>
    <xdr:ext cx="1260764" cy="619125"/>
    <xdr:pic>
      <xdr:nvPicPr>
        <xdr:cNvPr id="2" name="Picture 21">
          <a:extLst>
            <a:ext uri="{FF2B5EF4-FFF2-40B4-BE49-F238E27FC236}">
              <a16:creationId xmlns:a16="http://schemas.microsoft.com/office/drawing/2014/main" id="{7A73C761-33D6-4383-B1E3-4E9EDD35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8575"/>
          <a:ext cx="126076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6B01-A557-440E-A1B1-160D74FD1E12}">
  <sheetPr>
    <tabColor rgb="FF00B050"/>
    <pageSetUpPr fitToPage="1"/>
  </sheetPr>
  <dimension ref="A1:N113"/>
  <sheetViews>
    <sheetView showGridLines="0" tabSelected="1" workbookViewId="0">
      <pane ySplit="4" topLeftCell="A5" activePane="bottomLeft" state="frozen"/>
      <selection pane="bottomLeft" activeCell="B2" sqref="B2"/>
    </sheetView>
  </sheetViews>
  <sheetFormatPr defaultRowHeight="15" x14ac:dyDescent="0.25"/>
  <cols>
    <col min="1" max="1" width="3.5703125" customWidth="1"/>
    <col min="2" max="2" width="10.5703125" bestFit="1" customWidth="1"/>
    <col min="3" max="3" width="36.42578125" bestFit="1" customWidth="1"/>
    <col min="4" max="4" width="9" bestFit="1" customWidth="1"/>
    <col min="5" max="6" width="10.28515625" bestFit="1" customWidth="1"/>
    <col min="7" max="7" width="9" bestFit="1" customWidth="1"/>
    <col min="8" max="9" width="10.28515625" bestFit="1" customWidth="1"/>
    <col min="10" max="10" width="9" bestFit="1" customWidth="1"/>
    <col min="11" max="12" width="10.28515625" bestFit="1" customWidth="1"/>
    <col min="13" max="13" width="9.140625" customWidth="1"/>
    <col min="14" max="14" width="11.28515625" customWidth="1"/>
  </cols>
  <sheetData>
    <row r="1" spans="2:14" ht="56.45" customHeight="1" thickBot="1" x14ac:dyDescent="0.3">
      <c r="B1" s="56" t="s">
        <v>157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2:14" ht="25.9" customHeight="1" thickBot="1" x14ac:dyDescent="0.3">
      <c r="B2" s="55" t="s">
        <v>158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3" t="s">
        <v>156</v>
      </c>
    </row>
    <row r="3" spans="2:14" ht="30.95" customHeight="1" thickBot="1" x14ac:dyDescent="0.3">
      <c r="B3" s="59" t="s">
        <v>155</v>
      </c>
      <c r="C3" s="59" t="s">
        <v>154</v>
      </c>
      <c r="D3" s="61" t="s">
        <v>153</v>
      </c>
      <c r="E3" s="62"/>
      <c r="F3" s="63"/>
      <c r="G3" s="61" t="s">
        <v>152</v>
      </c>
      <c r="H3" s="62"/>
      <c r="I3" s="63"/>
      <c r="J3" s="61" t="s">
        <v>151</v>
      </c>
      <c r="K3" s="62"/>
      <c r="L3" s="63"/>
      <c r="M3" s="61" t="s">
        <v>150</v>
      </c>
      <c r="N3" s="63"/>
    </row>
    <row r="4" spans="2:14" ht="30.75" thickBot="1" x14ac:dyDescent="0.3">
      <c r="B4" s="60"/>
      <c r="C4" s="60"/>
      <c r="D4" s="52" t="s">
        <v>148</v>
      </c>
      <c r="E4" s="52" t="s">
        <v>147</v>
      </c>
      <c r="F4" s="52" t="s">
        <v>149</v>
      </c>
      <c r="G4" s="52" t="s">
        <v>148</v>
      </c>
      <c r="H4" s="52" t="s">
        <v>147</v>
      </c>
      <c r="I4" s="52" t="s">
        <v>149</v>
      </c>
      <c r="J4" s="52" t="s">
        <v>148</v>
      </c>
      <c r="K4" s="52" t="s">
        <v>147</v>
      </c>
      <c r="L4" s="52" t="s">
        <v>149</v>
      </c>
      <c r="M4" s="52" t="s">
        <v>148</v>
      </c>
      <c r="N4" s="51" t="s">
        <v>147</v>
      </c>
    </row>
    <row r="5" spans="2:14" x14ac:dyDescent="0.25">
      <c r="B5" s="27">
        <v>1</v>
      </c>
      <c r="C5" s="50" t="s">
        <v>146</v>
      </c>
      <c r="D5" s="25"/>
      <c r="E5" s="24"/>
      <c r="F5" s="21"/>
      <c r="G5" s="25"/>
      <c r="H5" s="24"/>
      <c r="I5" s="21"/>
      <c r="J5" s="25"/>
      <c r="K5" s="24"/>
      <c r="L5" s="21"/>
      <c r="M5" s="21"/>
      <c r="N5" s="21"/>
    </row>
    <row r="6" spans="2:14" x14ac:dyDescent="0.25">
      <c r="B6" s="20" t="s">
        <v>145</v>
      </c>
      <c r="C6" s="19" t="s">
        <v>144</v>
      </c>
      <c r="D6" s="16">
        <v>1551</v>
      </c>
      <c r="E6" s="15">
        <v>1598</v>
      </c>
      <c r="F6" s="14">
        <f t="shared" ref="F6:F30" si="0">IFERROR(E6/D6,"")</f>
        <v>1.0303030303030303</v>
      </c>
      <c r="G6" s="16"/>
      <c r="H6" s="15"/>
      <c r="I6" s="14" t="str">
        <f t="shared" ref="I6:I30" si="1">IFERROR(H6/G6,"")</f>
        <v/>
      </c>
      <c r="J6" s="16">
        <v>1183</v>
      </c>
      <c r="K6">
        <v>1208</v>
      </c>
      <c r="L6" s="14">
        <f>IFERROR(K7/J6,"")</f>
        <v>0.23668639053254437</v>
      </c>
      <c r="M6" s="13">
        <f t="shared" ref="M6:M17" si="2">IFERROR(J6/D6,"")</f>
        <v>0.76273372018052865</v>
      </c>
      <c r="N6" s="13">
        <f t="shared" ref="N6:N17" si="3">IFERROR(K6/E6,"")</f>
        <v>0.75594493116395489</v>
      </c>
    </row>
    <row r="7" spans="2:14" x14ac:dyDescent="0.25">
      <c r="B7" s="18" t="s">
        <v>143</v>
      </c>
      <c r="C7" s="17" t="s">
        <v>142</v>
      </c>
      <c r="D7" s="16">
        <v>387</v>
      </c>
      <c r="E7" s="15">
        <v>408</v>
      </c>
      <c r="F7" s="14">
        <f t="shared" si="0"/>
        <v>1.054263565891473</v>
      </c>
      <c r="G7" s="16"/>
      <c r="H7" s="15"/>
      <c r="I7" s="14" t="str">
        <f t="shared" si="1"/>
        <v/>
      </c>
      <c r="J7" s="16">
        <v>253</v>
      </c>
      <c r="K7" s="15">
        <v>280</v>
      </c>
      <c r="L7" s="14">
        <f>IFERROR(K8/J7,"")</f>
        <v>3.6679841897233203</v>
      </c>
      <c r="M7" s="13">
        <f t="shared" si="2"/>
        <v>0.65374677002583981</v>
      </c>
      <c r="N7" s="13">
        <f t="shared" si="3"/>
        <v>0.68627450980392157</v>
      </c>
    </row>
    <row r="8" spans="2:14" x14ac:dyDescent="0.25">
      <c r="B8" s="18" t="s">
        <v>141</v>
      </c>
      <c r="C8" s="17" t="s">
        <v>140</v>
      </c>
      <c r="D8" s="16">
        <v>1164</v>
      </c>
      <c r="E8" s="15">
        <v>1190</v>
      </c>
      <c r="F8" s="14">
        <f t="shared" si="0"/>
        <v>1.0223367697594501</v>
      </c>
      <c r="G8" s="16"/>
      <c r="H8" s="15"/>
      <c r="I8" s="14" t="str">
        <f t="shared" si="1"/>
        <v/>
      </c>
      <c r="J8" s="16">
        <v>930</v>
      </c>
      <c r="K8" s="15">
        <v>928</v>
      </c>
      <c r="L8" s="14">
        <f t="shared" ref="L8:L25" si="4">IFERROR(K8/J8,"")</f>
        <v>0.99784946236559136</v>
      </c>
      <c r="M8" s="13">
        <f t="shared" si="2"/>
        <v>0.7989690721649485</v>
      </c>
      <c r="N8" s="13">
        <f t="shared" si="3"/>
        <v>0.77983193277310925</v>
      </c>
    </row>
    <row r="9" spans="2:14" x14ac:dyDescent="0.25">
      <c r="B9" s="20" t="s">
        <v>139</v>
      </c>
      <c r="C9" s="19" t="s">
        <v>138</v>
      </c>
      <c r="D9" s="16"/>
      <c r="E9" s="15"/>
      <c r="F9" s="14" t="str">
        <f t="shared" si="0"/>
        <v/>
      </c>
      <c r="G9" s="16"/>
      <c r="H9" s="15"/>
      <c r="I9" s="14" t="str">
        <f t="shared" si="1"/>
        <v/>
      </c>
      <c r="J9" s="16"/>
      <c r="K9" s="15"/>
      <c r="L9" s="14" t="str">
        <f t="shared" si="4"/>
        <v/>
      </c>
      <c r="M9" s="13" t="str">
        <f t="shared" si="2"/>
        <v/>
      </c>
      <c r="N9" s="13" t="str">
        <f t="shared" si="3"/>
        <v/>
      </c>
    </row>
    <row r="10" spans="2:14" x14ac:dyDescent="0.25">
      <c r="B10" s="18" t="s">
        <v>137</v>
      </c>
      <c r="C10" s="17" t="s">
        <v>136</v>
      </c>
      <c r="D10" s="16"/>
      <c r="E10" s="15"/>
      <c r="F10" s="14" t="str">
        <f t="shared" si="0"/>
        <v/>
      </c>
      <c r="G10" s="16"/>
      <c r="H10" s="15"/>
      <c r="I10" s="14" t="str">
        <f t="shared" si="1"/>
        <v/>
      </c>
      <c r="J10" s="16"/>
      <c r="K10" s="15"/>
      <c r="L10" s="14" t="str">
        <f t="shared" si="4"/>
        <v/>
      </c>
      <c r="M10" s="13" t="str">
        <f t="shared" si="2"/>
        <v/>
      </c>
      <c r="N10" s="13" t="str">
        <f t="shared" si="3"/>
        <v/>
      </c>
    </row>
    <row r="11" spans="2:14" x14ac:dyDescent="0.25">
      <c r="B11" s="18" t="s">
        <v>30</v>
      </c>
      <c r="C11" s="17" t="s">
        <v>30</v>
      </c>
      <c r="D11" s="16"/>
      <c r="E11" s="15"/>
      <c r="F11" s="14" t="str">
        <f t="shared" si="0"/>
        <v/>
      </c>
      <c r="G11" s="16"/>
      <c r="H11" s="15"/>
      <c r="I11" s="14" t="str">
        <f t="shared" si="1"/>
        <v/>
      </c>
      <c r="J11" s="16"/>
      <c r="K11" s="15"/>
      <c r="L11" s="14" t="str">
        <f t="shared" si="4"/>
        <v/>
      </c>
      <c r="M11" s="13" t="str">
        <f t="shared" si="2"/>
        <v/>
      </c>
      <c r="N11" s="13" t="str">
        <f t="shared" si="3"/>
        <v/>
      </c>
    </row>
    <row r="12" spans="2:14" x14ac:dyDescent="0.25">
      <c r="B12" s="20" t="s">
        <v>135</v>
      </c>
      <c r="C12" s="19" t="s">
        <v>134</v>
      </c>
      <c r="D12" s="16"/>
      <c r="E12" s="15"/>
      <c r="F12" s="14" t="str">
        <f t="shared" si="0"/>
        <v/>
      </c>
      <c r="G12" s="16"/>
      <c r="H12" s="15"/>
      <c r="I12" s="14" t="str">
        <f t="shared" si="1"/>
        <v/>
      </c>
      <c r="J12" s="16"/>
      <c r="K12" s="15"/>
      <c r="L12" s="14" t="str">
        <f t="shared" si="4"/>
        <v/>
      </c>
      <c r="M12" s="13" t="str">
        <f t="shared" si="2"/>
        <v/>
      </c>
      <c r="N12" s="13" t="str">
        <f t="shared" si="3"/>
        <v/>
      </c>
    </row>
    <row r="13" spans="2:14" x14ac:dyDescent="0.25">
      <c r="B13" s="18" t="s">
        <v>133</v>
      </c>
      <c r="C13" s="17" t="s">
        <v>132</v>
      </c>
      <c r="D13" s="16"/>
      <c r="E13" s="15"/>
      <c r="F13" s="14" t="str">
        <f t="shared" si="0"/>
        <v/>
      </c>
      <c r="G13" s="16"/>
      <c r="H13" s="15"/>
      <c r="I13" s="14" t="str">
        <f t="shared" si="1"/>
        <v/>
      </c>
      <c r="J13" s="16"/>
      <c r="K13" s="15"/>
      <c r="L13" s="14" t="str">
        <f t="shared" si="4"/>
        <v/>
      </c>
      <c r="M13" s="13" t="str">
        <f t="shared" si="2"/>
        <v/>
      </c>
      <c r="N13" s="13" t="str">
        <f t="shared" si="3"/>
        <v/>
      </c>
    </row>
    <row r="14" spans="2:14" x14ac:dyDescent="0.25">
      <c r="B14" s="18" t="s">
        <v>30</v>
      </c>
      <c r="C14" s="17" t="s">
        <v>30</v>
      </c>
      <c r="D14" s="16"/>
      <c r="E14" s="15"/>
      <c r="F14" s="14" t="str">
        <f t="shared" si="0"/>
        <v/>
      </c>
      <c r="G14" s="16"/>
      <c r="H14" s="15"/>
      <c r="I14" s="14" t="str">
        <f t="shared" si="1"/>
        <v/>
      </c>
      <c r="J14" s="16"/>
      <c r="K14" s="15"/>
      <c r="L14" s="14" t="str">
        <f t="shared" si="4"/>
        <v/>
      </c>
      <c r="M14" s="13" t="str">
        <f t="shared" si="2"/>
        <v/>
      </c>
      <c r="N14" s="13" t="str">
        <f t="shared" si="3"/>
        <v/>
      </c>
    </row>
    <row r="15" spans="2:14" x14ac:dyDescent="0.25">
      <c r="B15" s="20" t="s">
        <v>131</v>
      </c>
      <c r="C15" s="19" t="s">
        <v>130</v>
      </c>
      <c r="D15" s="16"/>
      <c r="E15" s="15"/>
      <c r="F15" s="14" t="str">
        <f t="shared" si="0"/>
        <v/>
      </c>
      <c r="G15" s="16"/>
      <c r="H15" s="15"/>
      <c r="I15" s="14" t="str">
        <f t="shared" si="1"/>
        <v/>
      </c>
      <c r="J15" s="16"/>
      <c r="K15" s="15"/>
      <c r="L15" s="14" t="str">
        <f t="shared" si="4"/>
        <v/>
      </c>
      <c r="M15" s="13" t="str">
        <f t="shared" si="2"/>
        <v/>
      </c>
      <c r="N15" s="13" t="str">
        <f t="shared" si="3"/>
        <v/>
      </c>
    </row>
    <row r="16" spans="2:14" x14ac:dyDescent="0.25">
      <c r="B16" s="18" t="s">
        <v>129</v>
      </c>
      <c r="C16" s="17" t="s">
        <v>128</v>
      </c>
      <c r="D16" s="16"/>
      <c r="E16" s="15"/>
      <c r="F16" s="14" t="str">
        <f t="shared" si="0"/>
        <v/>
      </c>
      <c r="G16" s="16"/>
      <c r="H16" s="15"/>
      <c r="I16" s="14" t="str">
        <f t="shared" si="1"/>
        <v/>
      </c>
      <c r="J16" s="16"/>
      <c r="K16" s="15"/>
      <c r="L16" s="14" t="str">
        <f t="shared" si="4"/>
        <v/>
      </c>
      <c r="M16" s="13" t="str">
        <f t="shared" si="2"/>
        <v/>
      </c>
      <c r="N16" s="13" t="str">
        <f t="shared" si="3"/>
        <v/>
      </c>
    </row>
    <row r="17" spans="2:14" x14ac:dyDescent="0.25">
      <c r="B17" s="18" t="s">
        <v>30</v>
      </c>
      <c r="C17" s="17" t="s">
        <v>30</v>
      </c>
      <c r="D17" s="16"/>
      <c r="E17" s="15"/>
      <c r="F17" s="14" t="str">
        <f t="shared" si="0"/>
        <v/>
      </c>
      <c r="G17" s="16"/>
      <c r="H17" s="15"/>
      <c r="I17" s="14" t="str">
        <f t="shared" si="1"/>
        <v/>
      </c>
      <c r="J17" s="16"/>
      <c r="K17" s="15"/>
      <c r="L17" s="14" t="str">
        <f t="shared" si="4"/>
        <v/>
      </c>
      <c r="M17" s="13" t="str">
        <f t="shared" si="2"/>
        <v/>
      </c>
      <c r="N17" s="13" t="str">
        <f t="shared" si="3"/>
        <v/>
      </c>
    </row>
    <row r="18" spans="2:14" x14ac:dyDescent="0.25">
      <c r="B18" s="20" t="s">
        <v>127</v>
      </c>
      <c r="C18" s="19" t="s">
        <v>126</v>
      </c>
      <c r="D18" s="16">
        <v>7474</v>
      </c>
      <c r="E18" s="15">
        <v>11796</v>
      </c>
      <c r="F18" s="14">
        <f t="shared" si="0"/>
        <v>1.5782713406475783</v>
      </c>
      <c r="G18" s="16">
        <v>30</v>
      </c>
      <c r="H18" s="15">
        <v>622</v>
      </c>
      <c r="I18" s="14">
        <f t="shared" si="1"/>
        <v>20.733333333333334</v>
      </c>
      <c r="J18" s="16"/>
      <c r="K18" s="15"/>
      <c r="L18" s="14" t="str">
        <f t="shared" si="4"/>
        <v/>
      </c>
      <c r="M18" s="13"/>
      <c r="N18" s="13">
        <f t="shared" ref="N18:N30" si="5">IFERROR(K18/E18,"")</f>
        <v>0</v>
      </c>
    </row>
    <row r="19" spans="2:14" x14ac:dyDescent="0.25">
      <c r="B19" s="32" t="s">
        <v>125</v>
      </c>
      <c r="C19" s="31" t="s">
        <v>124</v>
      </c>
      <c r="D19" s="16">
        <v>73</v>
      </c>
      <c r="E19" s="15">
        <v>91</v>
      </c>
      <c r="F19" s="14">
        <f t="shared" si="0"/>
        <v>1.2465753424657535</v>
      </c>
      <c r="G19" s="16"/>
      <c r="H19" s="15"/>
      <c r="I19" s="14" t="str">
        <f t="shared" si="1"/>
        <v/>
      </c>
      <c r="J19" s="16"/>
      <c r="K19" s="15"/>
      <c r="L19" s="14" t="str">
        <f t="shared" si="4"/>
        <v/>
      </c>
      <c r="M19" s="13"/>
      <c r="N19" s="13">
        <f t="shared" si="5"/>
        <v>0</v>
      </c>
    </row>
    <row r="20" spans="2:14" x14ac:dyDescent="0.25">
      <c r="B20" s="18" t="s">
        <v>123</v>
      </c>
      <c r="C20" s="17" t="s">
        <v>14</v>
      </c>
      <c r="D20" s="16">
        <v>73</v>
      </c>
      <c r="E20" s="15">
        <v>91</v>
      </c>
      <c r="F20" s="14">
        <f t="shared" si="0"/>
        <v>1.2465753424657535</v>
      </c>
      <c r="G20" s="16"/>
      <c r="H20" s="15"/>
      <c r="I20" s="14" t="str">
        <f t="shared" si="1"/>
        <v/>
      </c>
      <c r="J20" s="16"/>
      <c r="K20" s="15"/>
      <c r="L20" s="14" t="str">
        <f t="shared" si="4"/>
        <v/>
      </c>
      <c r="M20" s="13"/>
      <c r="N20" s="13">
        <f t="shared" si="5"/>
        <v>0</v>
      </c>
    </row>
    <row r="21" spans="2:14" x14ac:dyDescent="0.25">
      <c r="B21" s="32" t="s">
        <v>122</v>
      </c>
      <c r="C21" s="31" t="s">
        <v>121</v>
      </c>
      <c r="D21" s="16"/>
      <c r="E21" s="15"/>
      <c r="F21" s="14" t="str">
        <f t="shared" si="0"/>
        <v/>
      </c>
      <c r="G21" s="16"/>
      <c r="H21" s="15"/>
      <c r="I21" s="14" t="str">
        <f t="shared" si="1"/>
        <v/>
      </c>
      <c r="J21" s="16"/>
      <c r="K21" s="15"/>
      <c r="L21" s="14" t="str">
        <f t="shared" si="4"/>
        <v/>
      </c>
      <c r="M21" s="13"/>
      <c r="N21" s="13" t="str">
        <f t="shared" si="5"/>
        <v/>
      </c>
    </row>
    <row r="22" spans="2:14" x14ac:dyDescent="0.25">
      <c r="B22" s="18" t="s">
        <v>120</v>
      </c>
      <c r="C22" s="17" t="s">
        <v>14</v>
      </c>
      <c r="D22" s="16"/>
      <c r="E22" s="15"/>
      <c r="F22" s="14" t="str">
        <f t="shared" si="0"/>
        <v/>
      </c>
      <c r="G22" s="16"/>
      <c r="H22" s="15"/>
      <c r="I22" s="14" t="str">
        <f t="shared" si="1"/>
        <v/>
      </c>
      <c r="J22" s="16"/>
      <c r="K22" s="15"/>
      <c r="L22" s="14" t="str">
        <f t="shared" si="4"/>
        <v/>
      </c>
      <c r="M22" s="13"/>
      <c r="N22" s="13" t="str">
        <f t="shared" si="5"/>
        <v/>
      </c>
    </row>
    <row r="23" spans="2:14" x14ac:dyDescent="0.25">
      <c r="B23" s="18" t="s">
        <v>30</v>
      </c>
      <c r="C23" s="17" t="s">
        <v>30</v>
      </c>
      <c r="D23" s="16"/>
      <c r="E23" s="15"/>
      <c r="F23" s="14" t="str">
        <f t="shared" si="0"/>
        <v/>
      </c>
      <c r="G23" s="16"/>
      <c r="H23" s="15"/>
      <c r="I23" s="14" t="str">
        <f t="shared" si="1"/>
        <v/>
      </c>
      <c r="J23" s="16"/>
      <c r="K23" s="15"/>
      <c r="L23" s="14" t="str">
        <f t="shared" si="4"/>
        <v/>
      </c>
      <c r="M23" s="13"/>
      <c r="N23" s="13" t="str">
        <f t="shared" si="5"/>
        <v/>
      </c>
    </row>
    <row r="24" spans="2:14" x14ac:dyDescent="0.25">
      <c r="B24" s="32" t="s">
        <v>119</v>
      </c>
      <c r="C24" s="31" t="s">
        <v>118</v>
      </c>
      <c r="D24" s="16">
        <v>7401</v>
      </c>
      <c r="E24" s="15">
        <v>11705</v>
      </c>
      <c r="F24" s="14">
        <f t="shared" si="0"/>
        <v>1.5815430347250372</v>
      </c>
      <c r="G24" s="16">
        <v>30</v>
      </c>
      <c r="H24" s="15">
        <v>622</v>
      </c>
      <c r="I24" s="14">
        <f t="shared" si="1"/>
        <v>20.733333333333334</v>
      </c>
      <c r="J24" s="16"/>
      <c r="K24" s="15"/>
      <c r="L24" s="14" t="str">
        <f t="shared" si="4"/>
        <v/>
      </c>
      <c r="M24" s="13"/>
      <c r="N24" s="13">
        <f t="shared" si="5"/>
        <v>0</v>
      </c>
    </row>
    <row r="25" spans="2:14" x14ac:dyDescent="0.25">
      <c r="B25" s="18" t="s">
        <v>117</v>
      </c>
      <c r="C25" s="17" t="s">
        <v>14</v>
      </c>
      <c r="D25" s="16">
        <v>535</v>
      </c>
      <c r="E25" s="15">
        <v>514</v>
      </c>
      <c r="F25" s="14">
        <f t="shared" si="0"/>
        <v>0.96074766355140184</v>
      </c>
      <c r="G25" s="16"/>
      <c r="H25" s="15"/>
      <c r="I25" s="14" t="str">
        <f t="shared" si="1"/>
        <v/>
      </c>
      <c r="J25" s="16"/>
      <c r="K25" s="15"/>
      <c r="L25" s="14" t="str">
        <f t="shared" si="4"/>
        <v/>
      </c>
      <c r="M25" s="13"/>
      <c r="N25" s="13">
        <f t="shared" si="5"/>
        <v>0</v>
      </c>
    </row>
    <row r="26" spans="2:14" x14ac:dyDescent="0.25">
      <c r="B26" s="18" t="s">
        <v>116</v>
      </c>
      <c r="C26" s="17" t="s">
        <v>5</v>
      </c>
      <c r="D26" s="16">
        <v>1077</v>
      </c>
      <c r="E26" s="15">
        <v>2221</v>
      </c>
      <c r="F26" s="14">
        <f t="shared" si="0"/>
        <v>2.0622098421541319</v>
      </c>
      <c r="G26" s="16">
        <v>30</v>
      </c>
      <c r="H26" s="15">
        <v>622</v>
      </c>
      <c r="I26" s="14">
        <f t="shared" si="1"/>
        <v>20.733333333333334</v>
      </c>
      <c r="J26" s="16"/>
      <c r="K26" s="15"/>
      <c r="L26" s="14"/>
      <c r="M26" s="13"/>
      <c r="N26" s="13">
        <f t="shared" si="5"/>
        <v>0</v>
      </c>
    </row>
    <row r="27" spans="2:14" x14ac:dyDescent="0.25">
      <c r="B27" s="18" t="s">
        <v>115</v>
      </c>
      <c r="C27" s="17" t="s">
        <v>114</v>
      </c>
      <c r="D27" s="16">
        <v>4118</v>
      </c>
      <c r="E27" s="15">
        <v>5478</v>
      </c>
      <c r="F27" s="14">
        <f t="shared" si="0"/>
        <v>1.3302574065080135</v>
      </c>
      <c r="G27" s="16"/>
      <c r="H27" s="15"/>
      <c r="I27" s="14" t="str">
        <f t="shared" si="1"/>
        <v/>
      </c>
      <c r="J27" s="16"/>
      <c r="K27" s="15"/>
      <c r="L27" s="14"/>
      <c r="M27" s="13"/>
      <c r="N27" s="13">
        <f t="shared" si="5"/>
        <v>0</v>
      </c>
    </row>
    <row r="28" spans="2:14" x14ac:dyDescent="0.25">
      <c r="B28" s="18" t="s">
        <v>113</v>
      </c>
      <c r="C28" s="17" t="s">
        <v>3</v>
      </c>
      <c r="D28" s="16">
        <v>1671</v>
      </c>
      <c r="E28" s="15">
        <v>3492</v>
      </c>
      <c r="F28" s="14">
        <f t="shared" si="0"/>
        <v>2.0897666068222622</v>
      </c>
      <c r="G28" s="16"/>
      <c r="H28" s="15"/>
      <c r="I28" s="14" t="str">
        <f t="shared" si="1"/>
        <v/>
      </c>
      <c r="J28" s="16"/>
      <c r="K28" s="15"/>
      <c r="L28" s="14" t="str">
        <f>IFERROR(K28/J28,"")</f>
        <v/>
      </c>
      <c r="M28" s="13"/>
      <c r="N28" s="13">
        <f t="shared" si="5"/>
        <v>0</v>
      </c>
    </row>
    <row r="29" spans="2:14" x14ac:dyDescent="0.25">
      <c r="B29" s="20" t="s">
        <v>112</v>
      </c>
      <c r="C29" s="19" t="s">
        <v>111</v>
      </c>
      <c r="D29" s="16">
        <v>335</v>
      </c>
      <c r="E29" s="15">
        <v>731</v>
      </c>
      <c r="F29" s="14">
        <f t="shared" si="0"/>
        <v>2.1820895522388062</v>
      </c>
      <c r="G29" s="16">
        <v>335</v>
      </c>
      <c r="H29" s="15">
        <v>731</v>
      </c>
      <c r="I29" s="14">
        <f t="shared" si="1"/>
        <v>2.1820895522388062</v>
      </c>
      <c r="J29" s="16"/>
      <c r="K29" s="15"/>
      <c r="L29" s="14" t="str">
        <f>IFERROR(K29/J29,"")</f>
        <v/>
      </c>
      <c r="M29" s="13"/>
      <c r="N29" s="13">
        <f t="shared" si="5"/>
        <v>0</v>
      </c>
    </row>
    <row r="30" spans="2:14" x14ac:dyDescent="0.25">
      <c r="B30" s="18" t="s">
        <v>110</v>
      </c>
      <c r="C30" s="17" t="s">
        <v>14</v>
      </c>
      <c r="D30" s="16">
        <v>335</v>
      </c>
      <c r="E30" s="15">
        <v>731</v>
      </c>
      <c r="F30" s="14">
        <f t="shared" si="0"/>
        <v>2.1820895522388062</v>
      </c>
      <c r="G30" s="16">
        <v>335</v>
      </c>
      <c r="H30" s="15">
        <v>731</v>
      </c>
      <c r="I30" s="14">
        <f t="shared" si="1"/>
        <v>2.1820895522388062</v>
      </c>
      <c r="J30" s="16"/>
      <c r="K30" s="15"/>
      <c r="L30" s="14" t="str">
        <f>IFERROR(K30/J30,"")</f>
        <v/>
      </c>
      <c r="M30" s="13"/>
      <c r="N30" s="13">
        <f t="shared" si="5"/>
        <v>0</v>
      </c>
    </row>
    <row r="31" spans="2:14" x14ac:dyDescent="0.25">
      <c r="B31" s="18" t="s">
        <v>109</v>
      </c>
      <c r="C31" s="17" t="s">
        <v>5</v>
      </c>
      <c r="D31" s="16"/>
      <c r="E31" s="15"/>
      <c r="F31" s="14"/>
      <c r="G31" s="16"/>
      <c r="H31" s="15"/>
      <c r="I31" s="14"/>
      <c r="J31" s="16"/>
      <c r="K31" s="15"/>
      <c r="L31" s="14"/>
      <c r="M31" s="13"/>
      <c r="N31" s="13"/>
    </row>
    <row r="32" spans="2:14" x14ac:dyDescent="0.25">
      <c r="B32" s="20" t="s">
        <v>108</v>
      </c>
      <c r="C32" s="19" t="s">
        <v>107</v>
      </c>
      <c r="D32" s="16">
        <f>D39+D36+D33</f>
        <v>1520</v>
      </c>
      <c r="E32" s="15">
        <f>E39+E36+E33</f>
        <v>3678</v>
      </c>
      <c r="F32" s="14">
        <f t="shared" ref="F32:F37" si="6">IFERROR(E32/D32,"")</f>
        <v>2.4197368421052632</v>
      </c>
      <c r="G32" s="16">
        <f>G33+G36+G39</f>
        <v>2975</v>
      </c>
      <c r="H32" s="15">
        <v>5386</v>
      </c>
      <c r="I32" s="14">
        <f t="shared" ref="I32:I37" si="7">IFERROR(H32/G32,"")</f>
        <v>1.8104201680672269</v>
      </c>
      <c r="J32" s="16"/>
      <c r="K32" s="15"/>
      <c r="L32" s="14" t="str">
        <f t="shared" ref="L32:L37" si="8">IFERROR(K32/J32,"")</f>
        <v/>
      </c>
      <c r="M32" s="13">
        <f t="shared" ref="M32:N37" si="9">IFERROR(J32/D32,"")</f>
        <v>0</v>
      </c>
      <c r="N32" s="13">
        <f t="shared" si="9"/>
        <v>0</v>
      </c>
    </row>
    <row r="33" spans="2:14" x14ac:dyDescent="0.25">
      <c r="B33" s="32" t="s">
        <v>106</v>
      </c>
      <c r="C33" s="31" t="s">
        <v>105</v>
      </c>
      <c r="D33" s="16"/>
      <c r="E33" s="15"/>
      <c r="F33" s="14" t="str">
        <f t="shared" si="6"/>
        <v/>
      </c>
      <c r="G33" s="16"/>
      <c r="H33" s="15"/>
      <c r="I33" s="14" t="str">
        <f t="shared" si="7"/>
        <v/>
      </c>
      <c r="J33" s="16"/>
      <c r="K33" s="15"/>
      <c r="L33" s="14" t="str">
        <f t="shared" si="8"/>
        <v/>
      </c>
      <c r="M33" s="13" t="str">
        <f t="shared" si="9"/>
        <v/>
      </c>
      <c r="N33" s="13" t="str">
        <f t="shared" si="9"/>
        <v/>
      </c>
    </row>
    <row r="34" spans="2:14" x14ac:dyDescent="0.25">
      <c r="B34" s="18" t="s">
        <v>104</v>
      </c>
      <c r="C34" s="17" t="s">
        <v>14</v>
      </c>
      <c r="D34" s="16"/>
      <c r="E34" s="15"/>
      <c r="F34" s="14" t="str">
        <f t="shared" si="6"/>
        <v/>
      </c>
      <c r="G34" s="16"/>
      <c r="H34" s="15"/>
      <c r="I34" s="14" t="str">
        <f t="shared" si="7"/>
        <v/>
      </c>
      <c r="J34" s="16"/>
      <c r="K34" s="15"/>
      <c r="L34" s="14" t="str">
        <f t="shared" si="8"/>
        <v/>
      </c>
      <c r="M34" s="13" t="str">
        <f t="shared" si="9"/>
        <v/>
      </c>
      <c r="N34" s="13" t="str">
        <f t="shared" si="9"/>
        <v/>
      </c>
    </row>
    <row r="35" spans="2:14" x14ac:dyDescent="0.25">
      <c r="B35" s="18" t="s">
        <v>30</v>
      </c>
      <c r="C35" s="17" t="s">
        <v>30</v>
      </c>
      <c r="D35" s="16"/>
      <c r="E35" s="15"/>
      <c r="F35" s="14" t="str">
        <f t="shared" si="6"/>
        <v/>
      </c>
      <c r="G35" s="16"/>
      <c r="H35" s="15"/>
      <c r="I35" s="14" t="str">
        <f t="shared" si="7"/>
        <v/>
      </c>
      <c r="J35" s="16"/>
      <c r="K35" s="15"/>
      <c r="L35" s="14" t="str">
        <f t="shared" si="8"/>
        <v/>
      </c>
      <c r="M35" s="13" t="str">
        <f t="shared" si="9"/>
        <v/>
      </c>
      <c r="N35" s="13" t="str">
        <f t="shared" si="9"/>
        <v/>
      </c>
    </row>
    <row r="36" spans="2:14" x14ac:dyDescent="0.25">
      <c r="B36" s="32" t="s">
        <v>103</v>
      </c>
      <c r="C36" s="31" t="s">
        <v>102</v>
      </c>
      <c r="D36" s="16"/>
      <c r="E36" s="15"/>
      <c r="F36" s="14" t="str">
        <f t="shared" si="6"/>
        <v/>
      </c>
      <c r="G36" s="16"/>
      <c r="H36" s="15"/>
      <c r="I36" s="14" t="str">
        <f t="shared" si="7"/>
        <v/>
      </c>
      <c r="J36" s="16"/>
      <c r="K36" s="15"/>
      <c r="L36" s="14" t="str">
        <f t="shared" si="8"/>
        <v/>
      </c>
      <c r="M36" s="13" t="str">
        <f t="shared" si="9"/>
        <v/>
      </c>
      <c r="N36" s="13" t="str">
        <f t="shared" si="9"/>
        <v/>
      </c>
    </row>
    <row r="37" spans="2:14" x14ac:dyDescent="0.25">
      <c r="B37" s="18" t="s">
        <v>101</v>
      </c>
      <c r="C37" s="17" t="s">
        <v>3</v>
      </c>
      <c r="D37" s="16"/>
      <c r="E37" s="15"/>
      <c r="F37" s="14" t="str">
        <f t="shared" si="6"/>
        <v/>
      </c>
      <c r="G37" s="16"/>
      <c r="H37" s="15"/>
      <c r="I37" s="14" t="str">
        <f t="shared" si="7"/>
        <v/>
      </c>
      <c r="J37" s="16"/>
      <c r="K37" s="15"/>
      <c r="L37" s="14" t="str">
        <f t="shared" si="8"/>
        <v/>
      </c>
      <c r="M37" s="13" t="str">
        <f t="shared" si="9"/>
        <v/>
      </c>
      <c r="N37" s="13" t="str">
        <f t="shared" si="9"/>
        <v/>
      </c>
    </row>
    <row r="38" spans="2:14" x14ac:dyDescent="0.25">
      <c r="B38" s="18" t="s">
        <v>100</v>
      </c>
      <c r="C38" s="17" t="s">
        <v>99</v>
      </c>
      <c r="D38" s="16"/>
      <c r="E38" s="15"/>
      <c r="F38" s="14"/>
      <c r="G38" s="16"/>
      <c r="H38" s="15"/>
      <c r="I38" s="14"/>
      <c r="J38" s="16"/>
      <c r="K38" s="15"/>
      <c r="L38" s="14"/>
      <c r="M38" s="13"/>
      <c r="N38" s="13"/>
    </row>
    <row r="39" spans="2:14" x14ac:dyDescent="0.25">
      <c r="B39" s="32" t="s">
        <v>98</v>
      </c>
      <c r="C39" s="31" t="s">
        <v>97</v>
      </c>
      <c r="D39" s="16">
        <f>SUM(D40:D43)</f>
        <v>1520</v>
      </c>
      <c r="E39" s="15">
        <f>SUM(E40:E43)</f>
        <v>3678</v>
      </c>
      <c r="F39" s="14">
        <f t="shared" ref="F39:F44" si="10">IFERROR(E39/D39,"")</f>
        <v>2.4197368421052632</v>
      </c>
      <c r="G39" s="16">
        <f>SUM(G40:G43)</f>
        <v>2975</v>
      </c>
      <c r="H39" s="15">
        <v>5386</v>
      </c>
      <c r="I39" s="14">
        <f t="shared" ref="I39:I44" si="11">IFERROR(H39/G39,"")</f>
        <v>1.8104201680672269</v>
      </c>
      <c r="J39" s="16"/>
      <c r="K39" s="15"/>
      <c r="L39" s="14" t="str">
        <f>IFERROR(K39/J39,"")</f>
        <v/>
      </c>
      <c r="M39" s="13">
        <f t="shared" ref="M39:N44" si="12">IFERROR(J39/D39,"")</f>
        <v>0</v>
      </c>
      <c r="N39" s="13">
        <f t="shared" si="12"/>
        <v>0</v>
      </c>
    </row>
    <row r="40" spans="2:14" x14ac:dyDescent="0.25">
      <c r="B40" s="49" t="s">
        <v>96</v>
      </c>
      <c r="C40" s="17" t="s">
        <v>5</v>
      </c>
      <c r="D40" s="16">
        <v>1320</v>
      </c>
      <c r="E40" s="15">
        <v>2286</v>
      </c>
      <c r="F40" s="14">
        <f t="shared" si="10"/>
        <v>1.7318181818181819</v>
      </c>
      <c r="G40" s="16">
        <v>600</v>
      </c>
      <c r="H40" s="15">
        <v>2084</v>
      </c>
      <c r="I40" s="14">
        <f t="shared" si="11"/>
        <v>3.4733333333333332</v>
      </c>
      <c r="J40" s="16"/>
      <c r="K40" s="15"/>
      <c r="L40" s="14" t="str">
        <f>IFERROR(K40/J40,"")</f>
        <v/>
      </c>
      <c r="M40" s="13">
        <f t="shared" si="12"/>
        <v>0</v>
      </c>
      <c r="N40" s="13">
        <f t="shared" si="12"/>
        <v>0</v>
      </c>
    </row>
    <row r="41" spans="2:14" x14ac:dyDescent="0.25">
      <c r="B41" s="49" t="s">
        <v>95</v>
      </c>
      <c r="C41" s="17" t="s">
        <v>3</v>
      </c>
      <c r="D41" s="16">
        <v>200</v>
      </c>
      <c r="E41" s="15">
        <v>289</v>
      </c>
      <c r="F41" s="14">
        <f t="shared" si="10"/>
        <v>1.4450000000000001</v>
      </c>
      <c r="G41" s="16">
        <v>200</v>
      </c>
      <c r="H41" s="15">
        <v>289</v>
      </c>
      <c r="I41" s="14">
        <f t="shared" si="11"/>
        <v>1.4450000000000001</v>
      </c>
      <c r="J41" s="16"/>
      <c r="K41" s="15"/>
      <c r="L41" s="14"/>
      <c r="M41" s="13">
        <f t="shared" si="12"/>
        <v>0</v>
      </c>
      <c r="N41" s="13">
        <f t="shared" si="12"/>
        <v>0</v>
      </c>
    </row>
    <row r="42" spans="2:14" x14ac:dyDescent="0.25">
      <c r="B42" s="49" t="s">
        <v>94</v>
      </c>
      <c r="C42" s="17" t="s">
        <v>93</v>
      </c>
      <c r="D42" s="16"/>
      <c r="E42" s="15">
        <v>1103</v>
      </c>
      <c r="F42" s="14" t="str">
        <f t="shared" si="10"/>
        <v/>
      </c>
      <c r="G42" s="16">
        <v>1000</v>
      </c>
      <c r="H42" s="15">
        <v>1103</v>
      </c>
      <c r="I42" s="14">
        <f t="shared" si="11"/>
        <v>1.103</v>
      </c>
      <c r="J42" s="16"/>
      <c r="K42" s="15"/>
      <c r="L42" s="14"/>
      <c r="M42" s="13" t="str">
        <f t="shared" si="12"/>
        <v/>
      </c>
      <c r="N42" s="13">
        <f t="shared" si="12"/>
        <v>0</v>
      </c>
    </row>
    <row r="43" spans="2:14" x14ac:dyDescent="0.25">
      <c r="B43" s="49" t="s">
        <v>92</v>
      </c>
      <c r="C43" s="17" t="s">
        <v>91</v>
      </c>
      <c r="D43" s="16"/>
      <c r="E43" s="15"/>
      <c r="F43" s="14" t="str">
        <f t="shared" si="10"/>
        <v/>
      </c>
      <c r="G43" s="16">
        <v>1175</v>
      </c>
      <c r="H43" s="15"/>
      <c r="I43" s="14">
        <f t="shared" si="11"/>
        <v>0</v>
      </c>
      <c r="J43" s="16"/>
      <c r="K43" s="15"/>
      <c r="L43" s="14"/>
      <c r="M43" s="13" t="str">
        <f t="shared" si="12"/>
        <v/>
      </c>
      <c r="N43" s="13" t="str">
        <f t="shared" si="12"/>
        <v/>
      </c>
    </row>
    <row r="44" spans="2:14" ht="15.75" thickBot="1" x14ac:dyDescent="0.3">
      <c r="B44" s="12"/>
      <c r="C44" s="11" t="s">
        <v>2</v>
      </c>
      <c r="D44" s="34">
        <f>D6+D9+D12+D15+D18+D29+D32</f>
        <v>10880</v>
      </c>
      <c r="E44" s="29">
        <f>E6+E9+E12+E15+E18+E29+E32</f>
        <v>17803</v>
      </c>
      <c r="F44" s="10">
        <f t="shared" si="10"/>
        <v>1.6363051470588235</v>
      </c>
      <c r="G44" s="34">
        <f>G6+G9+G12+G15+G18+G29+G32</f>
        <v>3340</v>
      </c>
      <c r="H44" s="29">
        <f>H6+H9+H12+H15+H18+H29+H32</f>
        <v>6739</v>
      </c>
      <c r="I44" s="28">
        <f t="shared" si="11"/>
        <v>2.0176646706586827</v>
      </c>
      <c r="J44" s="34">
        <f>J6+J9+J12+J15+J18+J29+J32</f>
        <v>1183</v>
      </c>
      <c r="K44" s="29">
        <f>K6+K9+K12+K15+K18+K29+K32</f>
        <v>1208</v>
      </c>
      <c r="L44" s="28">
        <f>IFERROR(K44/J44,"")</f>
        <v>1.0211327134404058</v>
      </c>
      <c r="M44" s="6">
        <f t="shared" si="12"/>
        <v>0.10873161764705883</v>
      </c>
      <c r="N44" s="6">
        <f t="shared" si="12"/>
        <v>6.7853732516991519E-2</v>
      </c>
    </row>
    <row r="45" spans="2:14" x14ac:dyDescent="0.25">
      <c r="B45" s="27">
        <v>2</v>
      </c>
      <c r="C45" s="48" t="s">
        <v>90</v>
      </c>
      <c r="D45" s="25"/>
      <c r="E45" s="24"/>
      <c r="F45" s="23"/>
      <c r="G45" s="25"/>
      <c r="H45" s="24"/>
      <c r="I45" s="23"/>
      <c r="J45" s="25"/>
      <c r="K45" s="24"/>
      <c r="L45" s="23"/>
      <c r="M45" s="22"/>
      <c r="N45" s="21"/>
    </row>
    <row r="46" spans="2:14" x14ac:dyDescent="0.25">
      <c r="B46" s="20" t="s">
        <v>89</v>
      </c>
      <c r="C46" s="19" t="s">
        <v>88</v>
      </c>
      <c r="D46" s="16">
        <f>SUM(D47:D49)</f>
        <v>195362</v>
      </c>
      <c r="E46" s="15">
        <f>SUM(E47:E49)</f>
        <v>235450</v>
      </c>
      <c r="F46" s="14">
        <f>IFERROR(E46/D46,"")</f>
        <v>1.205198554478353</v>
      </c>
      <c r="G46" s="16">
        <v>229674</v>
      </c>
      <c r="H46" s="15">
        <v>235450</v>
      </c>
      <c r="I46" s="14">
        <f>IFERROR(H46/G46,"")</f>
        <v>1.0251486890113815</v>
      </c>
      <c r="J46" s="16"/>
      <c r="K46" s="15"/>
      <c r="L46" s="14" t="str">
        <f>IFERROR(K46/J46,"")</f>
        <v/>
      </c>
      <c r="M46" s="13">
        <f>IFERROR(J46/D46,"")</f>
        <v>0</v>
      </c>
      <c r="N46" s="13">
        <f>IFERROR(K46/E46,"")</f>
        <v>0</v>
      </c>
    </row>
    <row r="47" spans="2:14" x14ac:dyDescent="0.25">
      <c r="B47" s="18" t="s">
        <v>87</v>
      </c>
      <c r="C47" s="17" t="s">
        <v>3</v>
      </c>
      <c r="D47" s="16"/>
      <c r="E47" s="15">
        <v>45317</v>
      </c>
      <c r="F47" s="14" t="str">
        <f>IFERROR(E47/D47,"")</f>
        <v/>
      </c>
      <c r="G47" s="16">
        <v>34312</v>
      </c>
      <c r="H47" s="15">
        <v>45317</v>
      </c>
      <c r="I47" s="14">
        <f>IFERROR(H47/G47,"")</f>
        <v>1.3207332711587783</v>
      </c>
      <c r="J47" s="16"/>
      <c r="K47" s="15"/>
      <c r="L47" s="14"/>
      <c r="M47" s="13" t="str">
        <f>IFERROR(J47/D47,"")</f>
        <v/>
      </c>
      <c r="N47" s="13"/>
    </row>
    <row r="48" spans="2:14" x14ac:dyDescent="0.25">
      <c r="B48" s="18" t="s">
        <v>86</v>
      </c>
      <c r="C48" s="17" t="s">
        <v>85</v>
      </c>
      <c r="D48" s="16">
        <v>195362</v>
      </c>
      <c r="E48" s="15">
        <v>190133</v>
      </c>
      <c r="F48" s="14">
        <f>IFERROR(E48/D48,"")</f>
        <v>0.97323430349812146</v>
      </c>
      <c r="G48" s="16">
        <v>195362</v>
      </c>
      <c r="H48" s="15">
        <v>190133</v>
      </c>
      <c r="I48" s="14">
        <f>IFERROR(H48/G48,"")</f>
        <v>0.97323430349812146</v>
      </c>
      <c r="J48" s="16"/>
      <c r="K48" s="15"/>
      <c r="L48" s="14" t="str">
        <f>IFERROR(K48/J48,"")</f>
        <v/>
      </c>
      <c r="M48" s="13">
        <f>IFERROR(J48/D48,"")</f>
        <v>0</v>
      </c>
      <c r="N48" s="13">
        <f>IFERROR(K48/E48,"")</f>
        <v>0</v>
      </c>
    </row>
    <row r="49" spans="2:14" x14ac:dyDescent="0.25">
      <c r="B49" s="47" t="s">
        <v>84</v>
      </c>
      <c r="C49" s="46" t="s">
        <v>7</v>
      </c>
      <c r="D49" s="16"/>
      <c r="E49" s="15"/>
      <c r="F49" s="14"/>
      <c r="G49" s="16"/>
      <c r="H49" s="15"/>
      <c r="I49" s="14"/>
      <c r="J49" s="16"/>
      <c r="K49" s="15"/>
      <c r="L49" s="14"/>
      <c r="M49" s="13" t="str">
        <f>IFERROR(J49/D49,"")</f>
        <v/>
      </c>
      <c r="N49" s="13"/>
    </row>
    <row r="50" spans="2:14" ht="15.75" thickBot="1" x14ac:dyDescent="0.3">
      <c r="B50" s="12"/>
      <c r="C50" s="37" t="s">
        <v>2</v>
      </c>
      <c r="D50" s="30">
        <f>D46</f>
        <v>195362</v>
      </c>
      <c r="E50" s="29">
        <f>E46</f>
        <v>235450</v>
      </c>
      <c r="F50" s="28">
        <f>IFERROR(E50/D50,"")</f>
        <v>1.205198554478353</v>
      </c>
      <c r="G50" s="30">
        <v>229674</v>
      </c>
      <c r="H50" s="29">
        <v>235450</v>
      </c>
      <c r="I50" s="28">
        <f>IFERROR(H50/G50,"")</f>
        <v>1.0251486890113815</v>
      </c>
      <c r="J50" s="30"/>
      <c r="K50" s="29"/>
      <c r="L50" s="28" t="str">
        <f>IFERROR(K50/J50,"")</f>
        <v/>
      </c>
      <c r="M50" s="45">
        <f>IFERROR(J50/D50,"")</f>
        <v>0</v>
      </c>
      <c r="N50" s="45">
        <f>IFERROR(K50/E50,"")</f>
        <v>0</v>
      </c>
    </row>
    <row r="51" spans="2:14" x14ac:dyDescent="0.25">
      <c r="B51" s="27">
        <v>3</v>
      </c>
      <c r="C51" s="44" t="s">
        <v>83</v>
      </c>
      <c r="D51" s="25"/>
      <c r="E51" s="24"/>
      <c r="F51" s="23"/>
      <c r="G51" s="25"/>
      <c r="H51" s="24"/>
      <c r="I51" s="23"/>
      <c r="J51" s="25"/>
      <c r="K51" s="24"/>
      <c r="L51" s="23"/>
      <c r="M51" s="22"/>
      <c r="N51" s="21"/>
    </row>
    <row r="52" spans="2:14" x14ac:dyDescent="0.25">
      <c r="B52" s="20" t="s">
        <v>82</v>
      </c>
      <c r="C52" s="19" t="s">
        <v>81</v>
      </c>
      <c r="D52" s="16">
        <f>D53+D55+D58</f>
        <v>4544</v>
      </c>
      <c r="E52" s="15">
        <f>E53+E55+E58</f>
        <v>11457</v>
      </c>
      <c r="F52" s="14">
        <f t="shared" ref="F52:F78" si="13">IFERROR(E52/D52,"")</f>
        <v>2.5213468309859155</v>
      </c>
      <c r="G52" s="16">
        <v>1178</v>
      </c>
      <c r="H52" s="15">
        <v>3113</v>
      </c>
      <c r="I52" s="14">
        <f t="shared" ref="I52:I76" si="14">IFERROR(H52/G52,"")</f>
        <v>2.6426146010186757</v>
      </c>
      <c r="J52" s="16"/>
      <c r="K52" s="15"/>
      <c r="L52" s="14" t="str">
        <f t="shared" ref="L52:L65" si="15">IFERROR(K52/J52,"")</f>
        <v/>
      </c>
      <c r="M52" s="13">
        <f t="shared" ref="M52:M78" si="16">IFERROR(J52/D52,"")</f>
        <v>0</v>
      </c>
      <c r="N52" s="13">
        <f t="shared" ref="N52:N78" si="17">IFERROR(K52/E52,"")</f>
        <v>0</v>
      </c>
    </row>
    <row r="53" spans="2:14" x14ac:dyDescent="0.25">
      <c r="B53" s="32" t="s">
        <v>80</v>
      </c>
      <c r="C53" s="31" t="s">
        <v>79</v>
      </c>
      <c r="D53" s="16">
        <v>950</v>
      </c>
      <c r="E53" s="15">
        <v>3083</v>
      </c>
      <c r="F53" s="14">
        <f t="shared" si="13"/>
        <v>3.2452631578947368</v>
      </c>
      <c r="G53" s="16"/>
      <c r="H53" s="15"/>
      <c r="I53" s="14" t="str">
        <f t="shared" si="14"/>
        <v/>
      </c>
      <c r="J53" s="16"/>
      <c r="K53" s="15"/>
      <c r="L53" s="14" t="str">
        <f t="shared" si="15"/>
        <v/>
      </c>
      <c r="M53" s="13">
        <f t="shared" si="16"/>
        <v>0</v>
      </c>
      <c r="N53" s="13">
        <f t="shared" si="17"/>
        <v>0</v>
      </c>
    </row>
    <row r="54" spans="2:14" x14ac:dyDescent="0.25">
      <c r="B54" s="32" t="s">
        <v>78</v>
      </c>
      <c r="C54" s="17" t="s">
        <v>5</v>
      </c>
      <c r="D54" s="16">
        <v>950</v>
      </c>
      <c r="E54" s="15">
        <v>3083</v>
      </c>
      <c r="F54" s="14">
        <f t="shared" si="13"/>
        <v>3.2452631578947368</v>
      </c>
      <c r="G54" s="16"/>
      <c r="H54" s="15"/>
      <c r="I54" s="14" t="str">
        <f t="shared" si="14"/>
        <v/>
      </c>
      <c r="J54" s="16"/>
      <c r="K54" s="15"/>
      <c r="L54" s="14" t="str">
        <f t="shared" si="15"/>
        <v/>
      </c>
      <c r="M54" s="13">
        <f t="shared" si="16"/>
        <v>0</v>
      </c>
      <c r="N54" s="13">
        <f t="shared" si="17"/>
        <v>0</v>
      </c>
    </row>
    <row r="55" spans="2:14" x14ac:dyDescent="0.25">
      <c r="B55" s="32" t="s">
        <v>77</v>
      </c>
      <c r="C55" s="31" t="s">
        <v>76</v>
      </c>
      <c r="D55" s="16">
        <v>1186</v>
      </c>
      <c r="E55" s="15">
        <v>4596</v>
      </c>
      <c r="F55" s="14">
        <f t="shared" si="13"/>
        <v>3.8752107925801011</v>
      </c>
      <c r="G55" s="16"/>
      <c r="H55" s="15"/>
      <c r="I55" s="14" t="str">
        <f t="shared" si="14"/>
        <v/>
      </c>
      <c r="J55" s="16"/>
      <c r="K55" s="15"/>
      <c r="L55" s="14" t="str">
        <f t="shared" si="15"/>
        <v/>
      </c>
      <c r="M55" s="13">
        <f t="shared" si="16"/>
        <v>0</v>
      </c>
      <c r="N55" s="13">
        <f t="shared" si="17"/>
        <v>0</v>
      </c>
    </row>
    <row r="56" spans="2:14" x14ac:dyDescent="0.25">
      <c r="B56" s="32" t="s">
        <v>75</v>
      </c>
      <c r="C56" s="17" t="s">
        <v>5</v>
      </c>
      <c r="D56" s="16">
        <v>1186</v>
      </c>
      <c r="E56" s="15">
        <v>4596</v>
      </c>
      <c r="F56" s="14">
        <f t="shared" si="13"/>
        <v>3.8752107925801011</v>
      </c>
      <c r="G56" s="16"/>
      <c r="H56" s="15"/>
      <c r="I56" s="14" t="str">
        <f t="shared" si="14"/>
        <v/>
      </c>
      <c r="J56" s="16"/>
      <c r="K56" s="15"/>
      <c r="L56" s="14" t="str">
        <f t="shared" si="15"/>
        <v/>
      </c>
      <c r="M56" s="13">
        <f t="shared" si="16"/>
        <v>0</v>
      </c>
      <c r="N56" s="13">
        <f t="shared" si="17"/>
        <v>0</v>
      </c>
    </row>
    <row r="57" spans="2:14" x14ac:dyDescent="0.25">
      <c r="B57" s="32" t="s">
        <v>74</v>
      </c>
      <c r="C57" s="17" t="s">
        <v>3</v>
      </c>
      <c r="D57" s="16"/>
      <c r="E57" s="15"/>
      <c r="F57" s="14" t="str">
        <f t="shared" si="13"/>
        <v/>
      </c>
      <c r="G57" s="16"/>
      <c r="H57" s="15"/>
      <c r="I57" s="14" t="str">
        <f t="shared" si="14"/>
        <v/>
      </c>
      <c r="J57" s="16"/>
      <c r="K57" s="15"/>
      <c r="L57" s="14" t="str">
        <f t="shared" si="15"/>
        <v/>
      </c>
      <c r="M57" s="13" t="str">
        <f t="shared" si="16"/>
        <v/>
      </c>
      <c r="N57" s="13" t="str">
        <f t="shared" si="17"/>
        <v/>
      </c>
    </row>
    <row r="58" spans="2:14" x14ac:dyDescent="0.25">
      <c r="B58" s="32" t="s">
        <v>73</v>
      </c>
      <c r="C58" s="31" t="s">
        <v>72</v>
      </c>
      <c r="D58" s="16">
        <v>2408</v>
      </c>
      <c r="E58" s="15">
        <v>3778</v>
      </c>
      <c r="F58" s="14">
        <f t="shared" si="13"/>
        <v>1.5689368770764121</v>
      </c>
      <c r="G58" s="16">
        <v>1178</v>
      </c>
      <c r="H58" s="15">
        <v>3113</v>
      </c>
      <c r="I58" s="14">
        <f t="shared" si="14"/>
        <v>2.6426146010186757</v>
      </c>
      <c r="J58" s="16"/>
      <c r="K58" s="15"/>
      <c r="L58" s="14" t="str">
        <f t="shared" si="15"/>
        <v/>
      </c>
      <c r="M58" s="13">
        <f t="shared" si="16"/>
        <v>0</v>
      </c>
      <c r="N58" s="13">
        <f t="shared" si="17"/>
        <v>0</v>
      </c>
    </row>
    <row r="59" spans="2:14" x14ac:dyDescent="0.25">
      <c r="B59" s="32" t="s">
        <v>71</v>
      </c>
      <c r="C59" s="17" t="s">
        <v>5</v>
      </c>
      <c r="D59" s="16">
        <v>2408</v>
      </c>
      <c r="E59" s="15">
        <v>3778</v>
      </c>
      <c r="F59" s="14">
        <f t="shared" si="13"/>
        <v>1.5689368770764121</v>
      </c>
      <c r="G59" s="16">
        <v>1178</v>
      </c>
      <c r="H59" s="15">
        <v>3113</v>
      </c>
      <c r="I59" s="14">
        <f t="shared" si="14"/>
        <v>2.6426146010186757</v>
      </c>
      <c r="J59" s="16"/>
      <c r="K59" s="15"/>
      <c r="L59" s="14" t="str">
        <f t="shared" si="15"/>
        <v/>
      </c>
      <c r="M59" s="13">
        <f t="shared" si="16"/>
        <v>0</v>
      </c>
      <c r="N59" s="13">
        <f t="shared" si="17"/>
        <v>0</v>
      </c>
    </row>
    <row r="60" spans="2:14" x14ac:dyDescent="0.25">
      <c r="B60" s="32" t="s">
        <v>70</v>
      </c>
      <c r="C60" s="17" t="s">
        <v>3</v>
      </c>
      <c r="D60" s="16"/>
      <c r="E60" s="15"/>
      <c r="F60" s="14" t="str">
        <f t="shared" si="13"/>
        <v/>
      </c>
      <c r="G60" s="16"/>
      <c r="H60" s="15"/>
      <c r="I60" s="14" t="str">
        <f t="shared" si="14"/>
        <v/>
      </c>
      <c r="J60" s="16"/>
      <c r="K60" s="15"/>
      <c r="L60" s="14" t="str">
        <f t="shared" si="15"/>
        <v/>
      </c>
      <c r="M60" s="13" t="str">
        <f t="shared" si="16"/>
        <v/>
      </c>
      <c r="N60" s="13" t="str">
        <f t="shared" si="17"/>
        <v/>
      </c>
    </row>
    <row r="61" spans="2:14" x14ac:dyDescent="0.25">
      <c r="B61" s="20" t="s">
        <v>69</v>
      </c>
      <c r="C61" s="19" t="s">
        <v>68</v>
      </c>
      <c r="D61" s="16">
        <v>650</v>
      </c>
      <c r="E61" s="15">
        <v>1694</v>
      </c>
      <c r="F61" s="14">
        <f t="shared" si="13"/>
        <v>2.606153846153846</v>
      </c>
      <c r="G61" s="16"/>
      <c r="H61" s="15"/>
      <c r="I61" s="14" t="str">
        <f t="shared" si="14"/>
        <v/>
      </c>
      <c r="J61" s="16"/>
      <c r="K61" s="15"/>
      <c r="L61" s="14" t="str">
        <f t="shared" si="15"/>
        <v/>
      </c>
      <c r="M61" s="13">
        <f t="shared" si="16"/>
        <v>0</v>
      </c>
      <c r="N61" s="13">
        <f t="shared" si="17"/>
        <v>0</v>
      </c>
    </row>
    <row r="62" spans="2:14" x14ac:dyDescent="0.25">
      <c r="B62" s="20" t="s">
        <v>67</v>
      </c>
      <c r="C62" s="17" t="s">
        <v>5</v>
      </c>
      <c r="D62" s="16">
        <v>650</v>
      </c>
      <c r="E62" s="15">
        <v>566</v>
      </c>
      <c r="F62" s="14">
        <f t="shared" si="13"/>
        <v>0.87076923076923074</v>
      </c>
      <c r="G62" s="16"/>
      <c r="H62" s="15"/>
      <c r="I62" s="14" t="str">
        <f t="shared" si="14"/>
        <v/>
      </c>
      <c r="J62" s="16"/>
      <c r="K62" s="15"/>
      <c r="L62" s="14" t="str">
        <f t="shared" si="15"/>
        <v/>
      </c>
      <c r="M62" s="13">
        <f t="shared" si="16"/>
        <v>0</v>
      </c>
      <c r="N62" s="13">
        <f t="shared" si="17"/>
        <v>0</v>
      </c>
    </row>
    <row r="63" spans="2:14" x14ac:dyDescent="0.25">
      <c r="B63" s="20" t="s">
        <v>66</v>
      </c>
      <c r="C63" s="17" t="s">
        <v>3</v>
      </c>
      <c r="D63" s="16"/>
      <c r="E63" s="15">
        <v>1128</v>
      </c>
      <c r="F63" s="14" t="str">
        <f t="shared" si="13"/>
        <v/>
      </c>
      <c r="G63" s="16"/>
      <c r="H63" s="15"/>
      <c r="I63" s="14" t="str">
        <f t="shared" si="14"/>
        <v/>
      </c>
      <c r="J63" s="16"/>
      <c r="K63" s="15"/>
      <c r="L63" s="14" t="str">
        <f t="shared" si="15"/>
        <v/>
      </c>
      <c r="M63" s="13" t="str">
        <f t="shared" si="16"/>
        <v/>
      </c>
      <c r="N63" s="13">
        <f t="shared" si="17"/>
        <v>0</v>
      </c>
    </row>
    <row r="64" spans="2:14" x14ac:dyDescent="0.25">
      <c r="B64" s="20" t="s">
        <v>65</v>
      </c>
      <c r="C64" s="19" t="s">
        <v>64</v>
      </c>
      <c r="D64" s="16">
        <v>3313</v>
      </c>
      <c r="E64" s="15">
        <v>5304</v>
      </c>
      <c r="F64" s="14">
        <f t="shared" si="13"/>
        <v>1.6009658919408392</v>
      </c>
      <c r="G64" s="16">
        <v>1374</v>
      </c>
      <c r="H64" s="15">
        <v>3704</v>
      </c>
      <c r="I64" s="14">
        <f t="shared" si="14"/>
        <v>2.6957787481804951</v>
      </c>
      <c r="J64" s="16"/>
      <c r="K64" s="15"/>
      <c r="L64" s="14" t="str">
        <f t="shared" si="15"/>
        <v/>
      </c>
      <c r="M64" s="13">
        <f t="shared" si="16"/>
        <v>0</v>
      </c>
      <c r="N64" s="13">
        <f t="shared" si="17"/>
        <v>0</v>
      </c>
    </row>
    <row r="65" spans="2:14" x14ac:dyDescent="0.25">
      <c r="B65" s="18" t="s">
        <v>63</v>
      </c>
      <c r="C65" s="17" t="s">
        <v>14</v>
      </c>
      <c r="D65" s="16">
        <v>450</v>
      </c>
      <c r="E65" s="15">
        <v>259</v>
      </c>
      <c r="F65" s="14">
        <f t="shared" si="13"/>
        <v>0.5755555555555556</v>
      </c>
      <c r="G65" s="16">
        <v>200</v>
      </c>
      <c r="H65" s="15">
        <v>21</v>
      </c>
      <c r="I65" s="14">
        <f t="shared" si="14"/>
        <v>0.105</v>
      </c>
      <c r="J65" s="16"/>
      <c r="K65" s="15"/>
      <c r="L65" s="14" t="str">
        <f t="shared" si="15"/>
        <v/>
      </c>
      <c r="M65" s="13">
        <f t="shared" si="16"/>
        <v>0</v>
      </c>
      <c r="N65" s="13">
        <f t="shared" si="17"/>
        <v>0</v>
      </c>
    </row>
    <row r="66" spans="2:14" x14ac:dyDescent="0.25">
      <c r="B66" s="18" t="s">
        <v>62</v>
      </c>
      <c r="C66" s="17" t="s">
        <v>5</v>
      </c>
      <c r="D66" s="16">
        <v>2863</v>
      </c>
      <c r="E66" s="15">
        <v>5045</v>
      </c>
      <c r="F66" s="14">
        <f t="shared" si="13"/>
        <v>1.7621376178833392</v>
      </c>
      <c r="G66" s="16">
        <v>1174</v>
      </c>
      <c r="H66" s="15">
        <v>3683</v>
      </c>
      <c r="I66" s="14">
        <f t="shared" si="14"/>
        <v>3.1371379897785348</v>
      </c>
      <c r="J66" s="16"/>
      <c r="K66" s="15"/>
      <c r="L66" s="14"/>
      <c r="M66" s="13">
        <f t="shared" si="16"/>
        <v>0</v>
      </c>
      <c r="N66" s="13">
        <f t="shared" si="17"/>
        <v>0</v>
      </c>
    </row>
    <row r="67" spans="2:14" x14ac:dyDescent="0.25">
      <c r="B67" s="18" t="s">
        <v>61</v>
      </c>
      <c r="C67" s="17" t="s">
        <v>3</v>
      </c>
      <c r="D67" s="16"/>
      <c r="E67" s="15"/>
      <c r="F67" s="14" t="str">
        <f t="shared" si="13"/>
        <v/>
      </c>
      <c r="G67" s="16"/>
      <c r="H67" s="15"/>
      <c r="I67" s="14" t="str">
        <f t="shared" si="14"/>
        <v/>
      </c>
      <c r="J67" s="16"/>
      <c r="K67" s="15"/>
      <c r="L67" s="14" t="str">
        <f t="shared" ref="L67:L72" si="18">IFERROR(K67/J67,"")</f>
        <v/>
      </c>
      <c r="M67" s="13" t="str">
        <f t="shared" si="16"/>
        <v/>
      </c>
      <c r="N67" s="13" t="str">
        <f t="shared" si="17"/>
        <v/>
      </c>
    </row>
    <row r="68" spans="2:14" x14ac:dyDescent="0.25">
      <c r="B68" s="20" t="s">
        <v>60</v>
      </c>
      <c r="C68" s="19" t="s">
        <v>59</v>
      </c>
      <c r="D68" s="16">
        <v>134919</v>
      </c>
      <c r="E68" s="15">
        <v>168846</v>
      </c>
      <c r="F68" s="14">
        <f t="shared" si="13"/>
        <v>1.2514619883040936</v>
      </c>
      <c r="G68" s="16">
        <v>29224</v>
      </c>
      <c r="H68" s="15">
        <v>168804</v>
      </c>
      <c r="I68" s="14">
        <f t="shared" si="14"/>
        <v>5.7762113331508349</v>
      </c>
      <c r="J68" s="16"/>
      <c r="K68" s="15"/>
      <c r="L68" s="14" t="str">
        <f t="shared" si="18"/>
        <v/>
      </c>
      <c r="M68" s="13">
        <f t="shared" si="16"/>
        <v>0</v>
      </c>
      <c r="N68" s="13">
        <f t="shared" si="17"/>
        <v>0</v>
      </c>
    </row>
    <row r="69" spans="2:14" x14ac:dyDescent="0.25">
      <c r="B69" s="20" t="s">
        <v>58</v>
      </c>
      <c r="C69" s="17" t="s">
        <v>5</v>
      </c>
      <c r="D69" s="16">
        <v>2569</v>
      </c>
      <c r="E69" s="15">
        <v>2171</v>
      </c>
      <c r="F69" s="14">
        <f t="shared" si="13"/>
        <v>0.84507590502140906</v>
      </c>
      <c r="G69" s="16">
        <v>424</v>
      </c>
      <c r="H69" s="15">
        <v>2161</v>
      </c>
      <c r="I69" s="14">
        <f t="shared" si="14"/>
        <v>5.0966981132075473</v>
      </c>
      <c r="J69" s="16"/>
      <c r="K69" s="15"/>
      <c r="L69" s="14" t="str">
        <f t="shared" si="18"/>
        <v/>
      </c>
      <c r="M69" s="13">
        <f t="shared" si="16"/>
        <v>0</v>
      </c>
      <c r="N69" s="13">
        <f t="shared" si="17"/>
        <v>0</v>
      </c>
    </row>
    <row r="70" spans="2:14" x14ac:dyDescent="0.25">
      <c r="B70" s="20" t="s">
        <v>57</v>
      </c>
      <c r="C70" s="17" t="s">
        <v>3</v>
      </c>
      <c r="D70" s="16">
        <v>132350</v>
      </c>
      <c r="E70" s="15">
        <v>166675</v>
      </c>
      <c r="F70" s="14">
        <f t="shared" si="13"/>
        <v>1.2593502077823953</v>
      </c>
      <c r="G70" s="16">
        <v>28800</v>
      </c>
      <c r="H70" s="15">
        <v>166643</v>
      </c>
      <c r="I70" s="14">
        <f t="shared" si="14"/>
        <v>5.786215277777778</v>
      </c>
      <c r="J70" s="16"/>
      <c r="K70" s="15"/>
      <c r="L70" s="14" t="str">
        <f t="shared" si="18"/>
        <v/>
      </c>
      <c r="M70" s="13">
        <f t="shared" si="16"/>
        <v>0</v>
      </c>
      <c r="N70" s="13">
        <f t="shared" si="17"/>
        <v>0</v>
      </c>
    </row>
    <row r="71" spans="2:14" x14ac:dyDescent="0.25">
      <c r="B71" s="20" t="s">
        <v>56</v>
      </c>
      <c r="C71" s="19" t="s">
        <v>55</v>
      </c>
      <c r="D71" s="16"/>
      <c r="E71" s="15">
        <v>855</v>
      </c>
      <c r="F71" s="14" t="str">
        <f t="shared" si="13"/>
        <v/>
      </c>
      <c r="G71" s="16">
        <v>80</v>
      </c>
      <c r="H71" s="15">
        <v>847</v>
      </c>
      <c r="I71" s="14">
        <f t="shared" si="14"/>
        <v>10.5875</v>
      </c>
      <c r="J71" s="16"/>
      <c r="K71" s="15"/>
      <c r="L71" s="14" t="str">
        <f t="shared" si="18"/>
        <v/>
      </c>
      <c r="M71" s="13" t="str">
        <f t="shared" si="16"/>
        <v/>
      </c>
      <c r="N71" s="13">
        <f t="shared" si="17"/>
        <v>0</v>
      </c>
    </row>
    <row r="72" spans="2:14" x14ac:dyDescent="0.25">
      <c r="B72" s="18" t="s">
        <v>54</v>
      </c>
      <c r="C72" s="17" t="s">
        <v>14</v>
      </c>
      <c r="D72" s="16"/>
      <c r="E72" s="15"/>
      <c r="F72" s="14" t="str">
        <f t="shared" si="13"/>
        <v/>
      </c>
      <c r="G72" s="16"/>
      <c r="H72" s="15"/>
      <c r="I72" s="14" t="str">
        <f t="shared" si="14"/>
        <v/>
      </c>
      <c r="J72" s="16"/>
      <c r="K72" s="15"/>
      <c r="L72" s="14" t="str">
        <f t="shared" si="18"/>
        <v/>
      </c>
      <c r="M72" s="13" t="str">
        <f t="shared" si="16"/>
        <v/>
      </c>
      <c r="N72" s="13" t="str">
        <f t="shared" si="17"/>
        <v/>
      </c>
    </row>
    <row r="73" spans="2:14" x14ac:dyDescent="0.25">
      <c r="B73" s="18" t="s">
        <v>53</v>
      </c>
      <c r="C73" s="17" t="s">
        <v>5</v>
      </c>
      <c r="D73" s="16"/>
      <c r="E73" s="15">
        <v>346</v>
      </c>
      <c r="F73" s="14" t="str">
        <f t="shared" si="13"/>
        <v/>
      </c>
      <c r="G73" s="16">
        <v>80</v>
      </c>
      <c r="H73" s="15">
        <v>338</v>
      </c>
      <c r="I73" s="14">
        <f t="shared" si="14"/>
        <v>4.2249999999999996</v>
      </c>
      <c r="J73" s="16"/>
      <c r="K73" s="15"/>
      <c r="L73" s="14"/>
      <c r="M73" s="13" t="str">
        <f t="shared" si="16"/>
        <v/>
      </c>
      <c r="N73" s="13">
        <f t="shared" si="17"/>
        <v>0</v>
      </c>
    </row>
    <row r="74" spans="2:14" x14ac:dyDescent="0.25">
      <c r="B74" s="18" t="s">
        <v>52</v>
      </c>
      <c r="C74" s="17" t="s">
        <v>3</v>
      </c>
      <c r="D74" s="16"/>
      <c r="E74" s="15">
        <v>509</v>
      </c>
      <c r="F74" s="14" t="str">
        <f t="shared" si="13"/>
        <v/>
      </c>
      <c r="G74" s="16"/>
      <c r="H74" s="15">
        <v>509</v>
      </c>
      <c r="I74" s="14" t="str">
        <f t="shared" si="14"/>
        <v/>
      </c>
      <c r="J74" s="16"/>
      <c r="K74" s="15"/>
      <c r="L74" s="14" t="str">
        <f>IFERROR(K74/J74,"")</f>
        <v/>
      </c>
      <c r="M74" s="13" t="str">
        <f t="shared" si="16"/>
        <v/>
      </c>
      <c r="N74" s="13">
        <f t="shared" si="17"/>
        <v>0</v>
      </c>
    </row>
    <row r="75" spans="2:14" x14ac:dyDescent="0.25">
      <c r="B75" s="20" t="s">
        <v>51</v>
      </c>
      <c r="C75" s="19" t="s">
        <v>50</v>
      </c>
      <c r="D75" s="16">
        <v>17995</v>
      </c>
      <c r="E75" s="15">
        <v>992</v>
      </c>
      <c r="F75" s="14">
        <f t="shared" si="13"/>
        <v>5.512642400666852E-2</v>
      </c>
      <c r="G75" s="16">
        <v>1089</v>
      </c>
      <c r="H75" s="15">
        <v>992</v>
      </c>
      <c r="I75" s="14">
        <f t="shared" si="14"/>
        <v>0.91092745638200179</v>
      </c>
      <c r="J75" s="16"/>
      <c r="K75" s="15"/>
      <c r="L75" s="14" t="str">
        <f>IFERROR(K75/J75,"")</f>
        <v/>
      </c>
      <c r="M75" s="13">
        <f t="shared" si="16"/>
        <v>0</v>
      </c>
      <c r="N75" s="13">
        <f t="shared" si="17"/>
        <v>0</v>
      </c>
    </row>
    <row r="76" spans="2:14" x14ac:dyDescent="0.25">
      <c r="B76" s="20" t="s">
        <v>49</v>
      </c>
      <c r="C76" s="17" t="s">
        <v>5</v>
      </c>
      <c r="D76" s="16">
        <v>1089</v>
      </c>
      <c r="E76" s="15">
        <v>992</v>
      </c>
      <c r="F76" s="14">
        <f t="shared" si="13"/>
        <v>0.91092745638200179</v>
      </c>
      <c r="G76" s="16">
        <v>1089</v>
      </c>
      <c r="H76" s="15">
        <v>992</v>
      </c>
      <c r="I76" s="14">
        <f t="shared" si="14"/>
        <v>0.91092745638200179</v>
      </c>
      <c r="J76" s="16"/>
      <c r="K76" s="15"/>
      <c r="L76" s="14" t="str">
        <f>IFERROR(K76/J76,"")</f>
        <v/>
      </c>
      <c r="M76" s="13">
        <f t="shared" si="16"/>
        <v>0</v>
      </c>
      <c r="N76" s="13">
        <f t="shared" si="17"/>
        <v>0</v>
      </c>
    </row>
    <row r="77" spans="2:14" x14ac:dyDescent="0.25">
      <c r="B77" s="20" t="s">
        <v>48</v>
      </c>
      <c r="C77" s="43" t="s">
        <v>47</v>
      </c>
      <c r="D77" s="41">
        <v>16906</v>
      </c>
      <c r="E77" s="40"/>
      <c r="F77" s="42">
        <f t="shared" si="13"/>
        <v>0</v>
      </c>
      <c r="G77" s="41"/>
      <c r="H77" s="40"/>
      <c r="I77" s="42"/>
      <c r="J77" s="41"/>
      <c r="K77" s="40"/>
      <c r="L77" s="39"/>
      <c r="M77" s="13">
        <f t="shared" si="16"/>
        <v>0</v>
      </c>
      <c r="N77" s="13" t="str">
        <f t="shared" si="17"/>
        <v/>
      </c>
    </row>
    <row r="78" spans="2:14" ht="15.75" thickBot="1" x14ac:dyDescent="0.3">
      <c r="B78" s="38"/>
      <c r="C78" s="37" t="s">
        <v>2</v>
      </c>
      <c r="D78" s="34">
        <f>D75+D68+D71+D64+D61+D52</f>
        <v>161421</v>
      </c>
      <c r="E78" s="8">
        <f>E75+E68+E71+E64+E61+E52</f>
        <v>189148</v>
      </c>
      <c r="F78" s="36">
        <f t="shared" si="13"/>
        <v>1.1717682333773176</v>
      </c>
      <c r="G78" s="34">
        <f>G75+G68+G71+G64+G61+G52</f>
        <v>32945</v>
      </c>
      <c r="H78" s="8">
        <f>H75+H68+H71+H64+H61+H52</f>
        <v>177460</v>
      </c>
      <c r="I78" s="35">
        <f>IFERROR(H78/G78,"")</f>
        <v>5.3865533464865685</v>
      </c>
      <c r="J78" s="34"/>
      <c r="K78" s="8"/>
      <c r="L78" s="7" t="str">
        <f>IFERROR(K78/J78,"")</f>
        <v/>
      </c>
      <c r="M78" s="6">
        <f t="shared" si="16"/>
        <v>0</v>
      </c>
      <c r="N78" s="6">
        <f t="shared" si="17"/>
        <v>0</v>
      </c>
    </row>
    <row r="79" spans="2:14" x14ac:dyDescent="0.25">
      <c r="B79" s="27">
        <v>4</v>
      </c>
      <c r="C79" s="33" t="s">
        <v>46</v>
      </c>
      <c r="D79" s="25"/>
      <c r="E79" s="24"/>
      <c r="F79" s="23"/>
      <c r="G79" s="25"/>
      <c r="H79" s="24"/>
      <c r="I79" s="23"/>
      <c r="J79" s="25"/>
      <c r="K79" s="24"/>
      <c r="L79" s="23"/>
      <c r="M79" s="22"/>
      <c r="N79" s="21"/>
    </row>
    <row r="80" spans="2:14" x14ac:dyDescent="0.25">
      <c r="B80" s="20" t="s">
        <v>45</v>
      </c>
      <c r="C80" s="19" t="s">
        <v>44</v>
      </c>
      <c r="D80" s="16">
        <v>25547</v>
      </c>
      <c r="E80" s="15">
        <v>4993</v>
      </c>
      <c r="F80" s="14">
        <f t="shared" ref="F80:F99" si="19">IFERROR(E80/D80,"")</f>
        <v>0.19544369201863232</v>
      </c>
      <c r="G80" s="16">
        <v>16183</v>
      </c>
      <c r="H80" s="15">
        <v>3171</v>
      </c>
      <c r="I80" s="14">
        <f t="shared" ref="I80:I99" si="20">IFERROR(H80/G80,"")</f>
        <v>0.19594636346783662</v>
      </c>
      <c r="J80" s="16"/>
      <c r="K80" s="15"/>
      <c r="L80" s="14" t="str">
        <f t="shared" ref="L80:L99" si="21">IFERROR(K80/J80,"")</f>
        <v/>
      </c>
      <c r="M80" s="13">
        <f t="shared" ref="M80:M99" si="22">IFERROR(J80/D80,"")</f>
        <v>0</v>
      </c>
      <c r="N80" s="13">
        <f t="shared" ref="N80:N99" si="23">IFERROR(K80/E80,"")</f>
        <v>0</v>
      </c>
    </row>
    <row r="81" spans="2:14" x14ac:dyDescent="0.25">
      <c r="B81" s="32" t="s">
        <v>43</v>
      </c>
      <c r="C81" s="31" t="s">
        <v>42</v>
      </c>
      <c r="D81" s="16">
        <v>25547</v>
      </c>
      <c r="E81" s="15">
        <v>4993</v>
      </c>
      <c r="F81" s="14">
        <f t="shared" si="19"/>
        <v>0.19544369201863232</v>
      </c>
      <c r="G81" s="16">
        <v>16183</v>
      </c>
      <c r="H81" s="15">
        <v>3171</v>
      </c>
      <c r="I81" s="14">
        <f t="shared" si="20"/>
        <v>0.19594636346783662</v>
      </c>
      <c r="J81" s="16"/>
      <c r="K81" s="15"/>
      <c r="L81" s="14" t="str">
        <f t="shared" si="21"/>
        <v/>
      </c>
      <c r="M81" s="13">
        <f t="shared" si="22"/>
        <v>0</v>
      </c>
      <c r="N81" s="13">
        <f t="shared" si="23"/>
        <v>0</v>
      </c>
    </row>
    <row r="82" spans="2:14" x14ac:dyDescent="0.25">
      <c r="B82" s="18" t="s">
        <v>41</v>
      </c>
      <c r="C82" s="17" t="s">
        <v>40</v>
      </c>
      <c r="D82" s="16">
        <v>25547</v>
      </c>
      <c r="E82" s="15">
        <v>4993</v>
      </c>
      <c r="F82" s="14">
        <f t="shared" si="19"/>
        <v>0.19544369201863232</v>
      </c>
      <c r="G82" s="16">
        <v>16183</v>
      </c>
      <c r="H82" s="15">
        <v>3171</v>
      </c>
      <c r="I82" s="14">
        <f t="shared" si="20"/>
        <v>0.19594636346783662</v>
      </c>
      <c r="J82" s="16"/>
      <c r="K82" s="15"/>
      <c r="L82" s="14" t="str">
        <f t="shared" si="21"/>
        <v/>
      </c>
      <c r="M82" s="13">
        <f t="shared" si="22"/>
        <v>0</v>
      </c>
      <c r="N82" s="13">
        <f t="shared" si="23"/>
        <v>0</v>
      </c>
    </row>
    <row r="83" spans="2:14" x14ac:dyDescent="0.25">
      <c r="B83" s="18" t="s">
        <v>39</v>
      </c>
      <c r="C83" s="17" t="s">
        <v>38</v>
      </c>
      <c r="D83" s="16"/>
      <c r="E83" s="15"/>
      <c r="F83" s="14" t="str">
        <f t="shared" si="19"/>
        <v/>
      </c>
      <c r="G83" s="16"/>
      <c r="H83" s="15"/>
      <c r="I83" s="14" t="str">
        <f t="shared" si="20"/>
        <v/>
      </c>
      <c r="J83" s="16"/>
      <c r="K83" s="15"/>
      <c r="L83" s="14" t="str">
        <f t="shared" si="21"/>
        <v/>
      </c>
      <c r="M83" s="13" t="str">
        <f t="shared" si="22"/>
        <v/>
      </c>
      <c r="N83" s="13" t="str">
        <f t="shared" si="23"/>
        <v/>
      </c>
    </row>
    <row r="84" spans="2:14" x14ac:dyDescent="0.25">
      <c r="B84" s="18" t="s">
        <v>37</v>
      </c>
      <c r="C84" s="17" t="s">
        <v>36</v>
      </c>
      <c r="D84" s="16"/>
      <c r="E84" s="15"/>
      <c r="F84" s="14" t="str">
        <f t="shared" si="19"/>
        <v/>
      </c>
      <c r="G84" s="16"/>
      <c r="H84" s="15"/>
      <c r="I84" s="14" t="str">
        <f t="shared" si="20"/>
        <v/>
      </c>
      <c r="J84" s="16"/>
      <c r="K84" s="15"/>
      <c r="L84" s="14" t="str">
        <f t="shared" si="21"/>
        <v/>
      </c>
      <c r="M84" s="13" t="str">
        <f t="shared" si="22"/>
        <v/>
      </c>
      <c r="N84" s="13" t="str">
        <f t="shared" si="23"/>
        <v/>
      </c>
    </row>
    <row r="85" spans="2:14" x14ac:dyDescent="0.25">
      <c r="B85" s="32"/>
      <c r="C85" s="17" t="s">
        <v>31</v>
      </c>
      <c r="D85" s="16"/>
      <c r="E85" s="15"/>
      <c r="F85" s="14" t="str">
        <f t="shared" si="19"/>
        <v/>
      </c>
      <c r="G85" s="16"/>
      <c r="H85" s="15"/>
      <c r="I85" s="14" t="str">
        <f t="shared" si="20"/>
        <v/>
      </c>
      <c r="J85" s="16"/>
      <c r="K85" s="15"/>
      <c r="L85" s="14" t="str">
        <f t="shared" si="21"/>
        <v/>
      </c>
      <c r="M85" s="13" t="str">
        <f t="shared" si="22"/>
        <v/>
      </c>
      <c r="N85" s="13" t="str">
        <f t="shared" si="23"/>
        <v/>
      </c>
    </row>
    <row r="86" spans="2:14" x14ac:dyDescent="0.25">
      <c r="B86" s="18" t="s">
        <v>30</v>
      </c>
      <c r="C86" s="17" t="s">
        <v>30</v>
      </c>
      <c r="D86" s="16"/>
      <c r="E86" s="15"/>
      <c r="F86" s="14" t="str">
        <f t="shared" si="19"/>
        <v/>
      </c>
      <c r="G86" s="16"/>
      <c r="H86" s="15"/>
      <c r="I86" s="14" t="str">
        <f t="shared" si="20"/>
        <v/>
      </c>
      <c r="J86" s="16"/>
      <c r="K86" s="15"/>
      <c r="L86" s="14" t="str">
        <f t="shared" si="21"/>
        <v/>
      </c>
      <c r="M86" s="13" t="str">
        <f t="shared" si="22"/>
        <v/>
      </c>
      <c r="N86" s="13" t="str">
        <f t="shared" si="23"/>
        <v/>
      </c>
    </row>
    <row r="87" spans="2:14" x14ac:dyDescent="0.25">
      <c r="B87" s="18" t="s">
        <v>35</v>
      </c>
      <c r="C87" s="17" t="s">
        <v>34</v>
      </c>
      <c r="D87" s="16"/>
      <c r="E87" s="15"/>
      <c r="F87" s="14" t="str">
        <f t="shared" si="19"/>
        <v/>
      </c>
      <c r="G87" s="16"/>
      <c r="H87" s="15"/>
      <c r="I87" s="14" t="str">
        <f t="shared" si="20"/>
        <v/>
      </c>
      <c r="J87" s="16"/>
      <c r="K87" s="15"/>
      <c r="L87" s="14" t="str">
        <f t="shared" si="21"/>
        <v/>
      </c>
      <c r="M87" s="13" t="str">
        <f t="shared" si="22"/>
        <v/>
      </c>
      <c r="N87" s="13" t="str">
        <f t="shared" si="23"/>
        <v/>
      </c>
    </row>
    <row r="88" spans="2:14" x14ac:dyDescent="0.25">
      <c r="B88" s="32"/>
      <c r="C88" s="17" t="s">
        <v>31</v>
      </c>
      <c r="D88" s="16"/>
      <c r="E88" s="15"/>
      <c r="F88" s="14" t="str">
        <f t="shared" si="19"/>
        <v/>
      </c>
      <c r="G88" s="16"/>
      <c r="H88" s="15"/>
      <c r="I88" s="14" t="str">
        <f t="shared" si="20"/>
        <v/>
      </c>
      <c r="J88" s="16"/>
      <c r="K88" s="15"/>
      <c r="L88" s="14" t="str">
        <f t="shared" si="21"/>
        <v/>
      </c>
      <c r="M88" s="13" t="str">
        <f t="shared" si="22"/>
        <v/>
      </c>
      <c r="N88" s="13" t="str">
        <f t="shared" si="23"/>
        <v/>
      </c>
    </row>
    <row r="89" spans="2:14" x14ac:dyDescent="0.25">
      <c r="B89" s="18" t="s">
        <v>30</v>
      </c>
      <c r="C89" s="17" t="s">
        <v>30</v>
      </c>
      <c r="D89" s="16"/>
      <c r="E89" s="15"/>
      <c r="F89" s="14" t="str">
        <f t="shared" si="19"/>
        <v/>
      </c>
      <c r="G89" s="16"/>
      <c r="H89" s="15"/>
      <c r="I89" s="14" t="str">
        <f t="shared" si="20"/>
        <v/>
      </c>
      <c r="J89" s="16"/>
      <c r="K89" s="15"/>
      <c r="L89" s="14" t="str">
        <f t="shared" si="21"/>
        <v/>
      </c>
      <c r="M89" s="13" t="str">
        <f t="shared" si="22"/>
        <v/>
      </c>
      <c r="N89" s="13" t="str">
        <f t="shared" si="23"/>
        <v/>
      </c>
    </row>
    <row r="90" spans="2:14" x14ac:dyDescent="0.25">
      <c r="B90" s="18" t="s">
        <v>33</v>
      </c>
      <c r="C90" s="17" t="s">
        <v>32</v>
      </c>
      <c r="D90" s="16"/>
      <c r="E90" s="15"/>
      <c r="F90" s="14" t="str">
        <f t="shared" si="19"/>
        <v/>
      </c>
      <c r="G90" s="16"/>
      <c r="H90" s="15"/>
      <c r="I90" s="14" t="str">
        <f t="shared" si="20"/>
        <v/>
      </c>
      <c r="J90" s="16"/>
      <c r="K90" s="15"/>
      <c r="L90" s="14" t="str">
        <f t="shared" si="21"/>
        <v/>
      </c>
      <c r="M90" s="13" t="str">
        <f t="shared" si="22"/>
        <v/>
      </c>
      <c r="N90" s="13" t="str">
        <f t="shared" si="23"/>
        <v/>
      </c>
    </row>
    <row r="91" spans="2:14" x14ac:dyDescent="0.25">
      <c r="B91" s="32"/>
      <c r="C91" s="17" t="s">
        <v>31</v>
      </c>
      <c r="D91" s="16"/>
      <c r="E91" s="15"/>
      <c r="F91" s="14" t="str">
        <f t="shared" si="19"/>
        <v/>
      </c>
      <c r="G91" s="16"/>
      <c r="H91" s="15"/>
      <c r="I91" s="14" t="str">
        <f t="shared" si="20"/>
        <v/>
      </c>
      <c r="J91" s="16"/>
      <c r="K91" s="15"/>
      <c r="L91" s="14" t="str">
        <f t="shared" si="21"/>
        <v/>
      </c>
      <c r="M91" s="13" t="str">
        <f t="shared" si="22"/>
        <v/>
      </c>
      <c r="N91" s="13" t="str">
        <f t="shared" si="23"/>
        <v/>
      </c>
    </row>
    <row r="92" spans="2:14" x14ac:dyDescent="0.25">
      <c r="B92" s="18" t="s">
        <v>30</v>
      </c>
      <c r="C92" s="17" t="s">
        <v>30</v>
      </c>
      <c r="D92" s="16"/>
      <c r="E92" s="15"/>
      <c r="F92" s="14" t="str">
        <f t="shared" si="19"/>
        <v/>
      </c>
      <c r="G92" s="16"/>
      <c r="H92" s="15"/>
      <c r="I92" s="14" t="str">
        <f t="shared" si="20"/>
        <v/>
      </c>
      <c r="J92" s="16"/>
      <c r="K92" s="15"/>
      <c r="L92" s="14" t="str">
        <f t="shared" si="21"/>
        <v/>
      </c>
      <c r="M92" s="13" t="str">
        <f t="shared" si="22"/>
        <v/>
      </c>
      <c r="N92" s="13" t="str">
        <f t="shared" si="23"/>
        <v/>
      </c>
    </row>
    <row r="93" spans="2:14" x14ac:dyDescent="0.25">
      <c r="B93" s="20" t="s">
        <v>29</v>
      </c>
      <c r="C93" s="19" t="s">
        <v>28</v>
      </c>
      <c r="D93" s="16">
        <v>6189</v>
      </c>
      <c r="E93" s="15">
        <v>49278</v>
      </c>
      <c r="F93" s="14">
        <f t="shared" si="19"/>
        <v>7.962190984003878</v>
      </c>
      <c r="G93" s="16">
        <v>6189</v>
      </c>
      <c r="H93" s="15">
        <v>48576</v>
      </c>
      <c r="I93" s="14">
        <f t="shared" si="20"/>
        <v>7.8487639360155113</v>
      </c>
      <c r="J93" s="16"/>
      <c r="K93" s="15"/>
      <c r="L93" s="14" t="str">
        <f t="shared" si="21"/>
        <v/>
      </c>
      <c r="M93" s="13">
        <f t="shared" si="22"/>
        <v>0</v>
      </c>
      <c r="N93" s="13">
        <f t="shared" si="23"/>
        <v>0</v>
      </c>
    </row>
    <row r="94" spans="2:14" x14ac:dyDescent="0.25">
      <c r="B94" s="32" t="s">
        <v>27</v>
      </c>
      <c r="C94" s="31" t="s">
        <v>26</v>
      </c>
      <c r="D94" s="16">
        <v>6189</v>
      </c>
      <c r="E94" s="15">
        <v>49278</v>
      </c>
      <c r="F94" s="14">
        <f t="shared" si="19"/>
        <v>7.962190984003878</v>
      </c>
      <c r="G94" s="16">
        <v>6189</v>
      </c>
      <c r="H94" s="15">
        <v>48576</v>
      </c>
      <c r="I94" s="14">
        <f t="shared" si="20"/>
        <v>7.8487639360155113</v>
      </c>
      <c r="J94" s="16"/>
      <c r="K94" s="15"/>
      <c r="L94" s="14" t="str">
        <f t="shared" si="21"/>
        <v/>
      </c>
      <c r="M94" s="13">
        <f t="shared" si="22"/>
        <v>0</v>
      </c>
      <c r="N94" s="13">
        <f t="shared" si="23"/>
        <v>0</v>
      </c>
    </row>
    <row r="95" spans="2:14" x14ac:dyDescent="0.25">
      <c r="B95" s="18" t="s">
        <v>24</v>
      </c>
      <c r="C95" s="17" t="s">
        <v>25</v>
      </c>
      <c r="D95" s="16"/>
      <c r="E95" s="15"/>
      <c r="F95" s="14" t="str">
        <f t="shared" si="19"/>
        <v/>
      </c>
      <c r="G95" s="16"/>
      <c r="H95" s="15"/>
      <c r="I95" s="14" t="str">
        <f t="shared" si="20"/>
        <v/>
      </c>
      <c r="J95" s="16"/>
      <c r="K95" s="15"/>
      <c r="L95" s="14" t="str">
        <f t="shared" si="21"/>
        <v/>
      </c>
      <c r="M95" s="13" t="str">
        <f t="shared" si="22"/>
        <v/>
      </c>
      <c r="N95" s="13" t="str">
        <f t="shared" si="23"/>
        <v/>
      </c>
    </row>
    <row r="96" spans="2:14" x14ac:dyDescent="0.25">
      <c r="B96" s="18" t="s">
        <v>24</v>
      </c>
      <c r="C96" s="17" t="s">
        <v>23</v>
      </c>
      <c r="D96" s="16">
        <v>6189</v>
      </c>
      <c r="E96" s="15">
        <v>49278</v>
      </c>
      <c r="F96" s="14">
        <f t="shared" si="19"/>
        <v>7.962190984003878</v>
      </c>
      <c r="G96" s="16">
        <v>6189</v>
      </c>
      <c r="H96" s="15">
        <v>48576</v>
      </c>
      <c r="I96" s="14">
        <f t="shared" si="20"/>
        <v>7.8487639360155113</v>
      </c>
      <c r="J96" s="16"/>
      <c r="K96" s="15"/>
      <c r="L96" s="14" t="str">
        <f t="shared" si="21"/>
        <v/>
      </c>
      <c r="M96" s="13">
        <f t="shared" si="22"/>
        <v>0</v>
      </c>
      <c r="N96" s="13">
        <f t="shared" si="23"/>
        <v>0</v>
      </c>
    </row>
    <row r="97" spans="2:14" x14ac:dyDescent="0.25">
      <c r="B97" s="32" t="s">
        <v>22</v>
      </c>
      <c r="C97" s="31" t="s">
        <v>21</v>
      </c>
      <c r="D97" s="16"/>
      <c r="E97" s="15"/>
      <c r="F97" s="14" t="str">
        <f t="shared" si="19"/>
        <v/>
      </c>
      <c r="G97" s="16"/>
      <c r="H97" s="15"/>
      <c r="I97" s="14" t="str">
        <f t="shared" si="20"/>
        <v/>
      </c>
      <c r="J97" s="16"/>
      <c r="K97" s="15"/>
      <c r="L97" s="14" t="str">
        <f t="shared" si="21"/>
        <v/>
      </c>
      <c r="M97" s="13" t="str">
        <f t="shared" si="22"/>
        <v/>
      </c>
      <c r="N97" s="13" t="str">
        <f t="shared" si="23"/>
        <v/>
      </c>
    </row>
    <row r="98" spans="2:14" x14ac:dyDescent="0.25">
      <c r="B98" s="18" t="s">
        <v>20</v>
      </c>
      <c r="C98" s="17" t="s">
        <v>19</v>
      </c>
      <c r="D98" s="16"/>
      <c r="E98" s="15"/>
      <c r="F98" s="14" t="str">
        <f t="shared" si="19"/>
        <v/>
      </c>
      <c r="G98" s="16"/>
      <c r="H98" s="15"/>
      <c r="I98" s="14" t="str">
        <f t="shared" si="20"/>
        <v/>
      </c>
      <c r="J98" s="16"/>
      <c r="K98" s="15"/>
      <c r="L98" s="14" t="str">
        <f t="shared" si="21"/>
        <v/>
      </c>
      <c r="M98" s="13" t="str">
        <f t="shared" si="22"/>
        <v/>
      </c>
      <c r="N98" s="13" t="str">
        <f t="shared" si="23"/>
        <v/>
      </c>
    </row>
    <row r="99" spans="2:14" ht="15.75" thickBot="1" x14ac:dyDescent="0.3">
      <c r="B99" s="12"/>
      <c r="C99" s="11" t="s">
        <v>2</v>
      </c>
      <c r="D99" s="30">
        <f>D80+D93</f>
        <v>31736</v>
      </c>
      <c r="E99" s="29">
        <f>E80+E93</f>
        <v>54271</v>
      </c>
      <c r="F99" s="28">
        <f t="shared" si="19"/>
        <v>1.7100768842954372</v>
      </c>
      <c r="G99" s="30">
        <v>22372</v>
      </c>
      <c r="H99" s="29">
        <v>51747</v>
      </c>
      <c r="I99" s="28">
        <f t="shared" si="20"/>
        <v>2.3130252100840338</v>
      </c>
      <c r="J99" s="30"/>
      <c r="K99" s="29"/>
      <c r="L99" s="28" t="str">
        <f t="shared" si="21"/>
        <v/>
      </c>
      <c r="M99" s="6">
        <f t="shared" si="22"/>
        <v>0</v>
      </c>
      <c r="N99" s="6">
        <f t="shared" si="23"/>
        <v>0</v>
      </c>
    </row>
    <row r="100" spans="2:14" x14ac:dyDescent="0.25">
      <c r="B100" s="27">
        <v>5</v>
      </c>
      <c r="C100" s="26" t="s">
        <v>18</v>
      </c>
      <c r="D100" s="25"/>
      <c r="E100" s="24"/>
      <c r="F100" s="23"/>
      <c r="G100" s="25"/>
      <c r="H100" s="24"/>
      <c r="I100" s="23"/>
      <c r="J100" s="25"/>
      <c r="K100" s="24"/>
      <c r="L100" s="23"/>
      <c r="M100" s="22"/>
      <c r="N100" s="21"/>
    </row>
    <row r="101" spans="2:14" x14ac:dyDescent="0.25">
      <c r="B101" s="20" t="s">
        <v>17</v>
      </c>
      <c r="C101" s="19" t="s">
        <v>16</v>
      </c>
      <c r="D101" s="16">
        <f>SUM(D102:D105)</f>
        <v>797</v>
      </c>
      <c r="E101" s="15">
        <f>SUM(E102:E105)</f>
        <v>1773</v>
      </c>
      <c r="F101" s="14">
        <f t="shared" ref="F101:F110" si="24">IFERROR(E101/D101,"")</f>
        <v>2.2245922208281055</v>
      </c>
      <c r="G101" s="16">
        <f>SUM(G102:G104)</f>
        <v>797</v>
      </c>
      <c r="H101" s="15">
        <f>SUM(H102:H104)</f>
        <v>1773</v>
      </c>
      <c r="I101" s="14">
        <f>IFERROR(H101/G101,"")</f>
        <v>2.2245922208281055</v>
      </c>
      <c r="J101" s="16"/>
      <c r="K101" s="15"/>
      <c r="L101" s="14" t="str">
        <f>IFERROR(K101/J101,"")</f>
        <v/>
      </c>
      <c r="M101" s="13"/>
      <c r="N101" s="13"/>
    </row>
    <row r="102" spans="2:14" x14ac:dyDescent="0.25">
      <c r="B102" s="18" t="s">
        <v>15</v>
      </c>
      <c r="C102" s="17" t="s">
        <v>14</v>
      </c>
      <c r="D102" s="16">
        <v>417</v>
      </c>
      <c r="E102" s="15">
        <v>511</v>
      </c>
      <c r="F102" s="14">
        <f t="shared" si="24"/>
        <v>1.2254196642685851</v>
      </c>
      <c r="G102" s="16">
        <v>417</v>
      </c>
      <c r="H102" s="15">
        <v>511</v>
      </c>
      <c r="I102" s="14">
        <f>IFERROR(H102/G102,"")</f>
        <v>1.2254196642685851</v>
      </c>
      <c r="J102" s="16"/>
      <c r="K102" s="15"/>
      <c r="L102" s="14" t="str">
        <f>IFERROR(K102/J102,"")</f>
        <v/>
      </c>
      <c r="M102" s="13"/>
      <c r="N102" s="13"/>
    </row>
    <row r="103" spans="2:14" x14ac:dyDescent="0.25">
      <c r="B103" s="18" t="s">
        <v>13</v>
      </c>
      <c r="C103" s="17" t="s">
        <v>7</v>
      </c>
      <c r="D103" s="16"/>
      <c r="E103" s="15"/>
      <c r="F103" s="14" t="str">
        <f t="shared" si="24"/>
        <v/>
      </c>
      <c r="G103" s="16"/>
      <c r="H103" s="15"/>
      <c r="I103" s="14"/>
      <c r="J103" s="16"/>
      <c r="K103" s="15"/>
      <c r="L103" s="14"/>
      <c r="M103" s="13"/>
      <c r="N103" s="13"/>
    </row>
    <row r="104" spans="2:14" x14ac:dyDescent="0.25">
      <c r="B104" s="18" t="s">
        <v>12</v>
      </c>
      <c r="C104" s="17" t="s">
        <v>5</v>
      </c>
      <c r="D104" s="16">
        <v>380</v>
      </c>
      <c r="E104" s="15">
        <v>1262</v>
      </c>
      <c r="F104" s="14">
        <f t="shared" si="24"/>
        <v>3.3210526315789473</v>
      </c>
      <c r="G104" s="16">
        <v>380</v>
      </c>
      <c r="H104" s="15">
        <v>1262</v>
      </c>
      <c r="I104" s="14"/>
      <c r="J104" s="16"/>
      <c r="K104" s="15"/>
      <c r="L104" s="14"/>
      <c r="M104" s="13"/>
      <c r="N104" s="13"/>
    </row>
    <row r="105" spans="2:14" x14ac:dyDescent="0.25">
      <c r="B105" s="18" t="s">
        <v>11</v>
      </c>
      <c r="C105" s="17" t="s">
        <v>3</v>
      </c>
      <c r="D105" s="16"/>
      <c r="E105" s="15"/>
      <c r="F105" s="14" t="str">
        <f t="shared" si="24"/>
        <v/>
      </c>
      <c r="G105" s="16"/>
      <c r="H105" s="15"/>
      <c r="I105" s="14"/>
      <c r="J105" s="16"/>
      <c r="K105" s="15"/>
      <c r="L105" s="14"/>
      <c r="M105" s="13"/>
      <c r="N105" s="13"/>
    </row>
    <row r="106" spans="2:14" x14ac:dyDescent="0.25">
      <c r="B106" s="20" t="s">
        <v>10</v>
      </c>
      <c r="C106" s="19" t="s">
        <v>9</v>
      </c>
      <c r="D106" s="16">
        <f>SUM(D107:D109)</f>
        <v>77134</v>
      </c>
      <c r="E106" s="15">
        <f>SUM(E107:E109)</f>
        <v>108501</v>
      </c>
      <c r="F106" s="14">
        <f t="shared" si="24"/>
        <v>1.4066559493867814</v>
      </c>
      <c r="G106" s="16">
        <v>77134</v>
      </c>
      <c r="H106" s="15">
        <v>108465</v>
      </c>
      <c r="I106" s="14">
        <f>IFERROR(H106/G106,"")</f>
        <v>1.4061892291337152</v>
      </c>
      <c r="J106" s="16"/>
      <c r="K106" s="15"/>
      <c r="L106" s="14" t="str">
        <f>IFERROR(K106/J106,"")</f>
        <v/>
      </c>
      <c r="M106" s="13">
        <f>IFERROR(J106/D106,"")</f>
        <v>0</v>
      </c>
      <c r="N106" s="13">
        <f>IFERROR(K106/E106,"")</f>
        <v>0</v>
      </c>
    </row>
    <row r="107" spans="2:14" x14ac:dyDescent="0.25">
      <c r="B107" s="18" t="s">
        <v>8</v>
      </c>
      <c r="C107" s="17" t="s">
        <v>7</v>
      </c>
      <c r="D107" s="16">
        <v>21765</v>
      </c>
      <c r="E107" s="15">
        <v>32567</v>
      </c>
      <c r="F107" s="14">
        <f t="shared" si="24"/>
        <v>1.4963014013324145</v>
      </c>
      <c r="G107" s="16">
        <v>21765</v>
      </c>
      <c r="H107" s="15">
        <v>32531</v>
      </c>
      <c r="I107" s="14">
        <f>IFERROR(H107/G107,"")</f>
        <v>1.4946473696301401</v>
      </c>
      <c r="J107" s="16"/>
      <c r="K107" s="15"/>
      <c r="L107" s="14" t="str">
        <f>IFERROR(K107/J107,"")</f>
        <v/>
      </c>
      <c r="M107" s="13">
        <f>IFERROR(J107/D107,"")</f>
        <v>0</v>
      </c>
      <c r="N107" s="13">
        <f>IFERROR(K107/E107,"")</f>
        <v>0</v>
      </c>
    </row>
    <row r="108" spans="2:14" x14ac:dyDescent="0.25">
      <c r="B108" s="18" t="s">
        <v>6</v>
      </c>
      <c r="C108" s="17" t="s">
        <v>5</v>
      </c>
      <c r="D108" s="16">
        <v>26214</v>
      </c>
      <c r="E108" s="15">
        <v>43956</v>
      </c>
      <c r="F108" s="14">
        <f t="shared" si="24"/>
        <v>1.6768139162279698</v>
      </c>
      <c r="G108" s="16">
        <v>26214</v>
      </c>
      <c r="H108" s="15">
        <v>43956</v>
      </c>
      <c r="I108" s="14"/>
      <c r="J108" s="16"/>
      <c r="K108" s="15"/>
      <c r="L108" s="14"/>
      <c r="M108" s="13"/>
      <c r="N108" s="13"/>
    </row>
    <row r="109" spans="2:14" x14ac:dyDescent="0.25">
      <c r="B109" s="18" t="s">
        <v>4</v>
      </c>
      <c r="C109" s="17" t="s">
        <v>3</v>
      </c>
      <c r="D109" s="16">
        <v>29155</v>
      </c>
      <c r="E109" s="15">
        <v>31978</v>
      </c>
      <c r="F109" s="14">
        <f t="shared" si="24"/>
        <v>1.0968273023495112</v>
      </c>
      <c r="G109" s="16">
        <v>29155</v>
      </c>
      <c r="H109" s="15">
        <v>31978</v>
      </c>
      <c r="I109" s="14">
        <f>IFERROR(H109/G109,"")</f>
        <v>1.0968273023495112</v>
      </c>
      <c r="J109" s="16"/>
      <c r="K109" s="15"/>
      <c r="L109" s="14" t="str">
        <f>IFERROR(K109/J109,"")</f>
        <v/>
      </c>
      <c r="M109" s="13">
        <f>IFERROR(J109/D109,"")</f>
        <v>0</v>
      </c>
      <c r="N109" s="13">
        <f>IFERROR(K109/E109,"")</f>
        <v>0</v>
      </c>
    </row>
    <row r="110" spans="2:14" ht="15.75" thickBot="1" x14ac:dyDescent="0.3">
      <c r="B110" s="12"/>
      <c r="C110" s="11" t="s">
        <v>2</v>
      </c>
      <c r="D110" s="9">
        <f>D106+D101</f>
        <v>77931</v>
      </c>
      <c r="E110" s="8">
        <f>E106+E101</f>
        <v>110274</v>
      </c>
      <c r="F110" s="10">
        <f t="shared" si="24"/>
        <v>1.4150209800977789</v>
      </c>
      <c r="G110" s="9">
        <f>G106+G101</f>
        <v>77931</v>
      </c>
      <c r="H110" s="8">
        <f>H106+H101</f>
        <v>110238</v>
      </c>
      <c r="I110" s="7">
        <f>IFERROR(H110/G110,"")</f>
        <v>1.4145590329907225</v>
      </c>
      <c r="J110" s="9"/>
      <c r="K110" s="8"/>
      <c r="L110" s="7" t="str">
        <f>IFERROR(K110/J110,"")</f>
        <v/>
      </c>
      <c r="M110" s="6">
        <f>IFERROR(J110/D110,"")</f>
        <v>0</v>
      </c>
      <c r="N110" s="6">
        <f>IFERROR(K110/E110,"")</f>
        <v>0</v>
      </c>
    </row>
    <row r="111" spans="2:14" ht="15.75" thickBot="1" x14ac:dyDescent="0.3"/>
    <row r="112" spans="2:14" ht="15.75" thickBot="1" x14ac:dyDescent="0.3">
      <c r="C112" s="5" t="s">
        <v>1</v>
      </c>
      <c r="D112" s="4">
        <f>IFERROR(SUM(D44+D50+D78+D99+D110),"")</f>
        <v>477330</v>
      </c>
      <c r="E112" s="3">
        <f>IFERROR(SUM(E44+E50+E78+E99+E110),"")</f>
        <v>606946</v>
      </c>
      <c r="F112" s="2">
        <f>IFERROR(E112/D112,"")</f>
        <v>1.2715437956968973</v>
      </c>
      <c r="G112" s="4">
        <f>IFERROR(SUM(G44+G50+G78+G99+G110),"")</f>
        <v>366262</v>
      </c>
      <c r="H112" s="3">
        <f>IFERROR(SUM(H44+H50+H78+H99+H110),"")</f>
        <v>581634</v>
      </c>
      <c r="I112" s="2">
        <f>IFERROR(H112/G112,"")</f>
        <v>1.5880271499636871</v>
      </c>
      <c r="J112" s="4">
        <f>IFERROR(SUM(J44+J50+J78+J99+J110),"")</f>
        <v>1183</v>
      </c>
      <c r="K112" s="3">
        <f>IFERROR(SUM(K44+K50+K78+K99+K110),"")</f>
        <v>1208</v>
      </c>
      <c r="L112" s="2">
        <f>IFERROR(K112/J112,"")</f>
        <v>1.0211327134404058</v>
      </c>
      <c r="M112" s="2" t="str">
        <f>IFERROR(#REF!/J112,"")</f>
        <v/>
      </c>
      <c r="N112" s="2" t="str">
        <f>IFERROR(#REF!/K112,"")</f>
        <v/>
      </c>
    </row>
    <row r="113" spans="1:1" x14ac:dyDescent="0.25">
      <c r="A113" s="1" t="s">
        <v>0</v>
      </c>
    </row>
  </sheetData>
  <mergeCells count="7">
    <mergeCell ref="B1:N1"/>
    <mergeCell ref="B3:B4"/>
    <mergeCell ref="C3:C4"/>
    <mergeCell ref="D3:F3"/>
    <mergeCell ref="G3:I3"/>
    <mergeCell ref="J3:L3"/>
    <mergeCell ref="M3:N3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 - Realização 2017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Fabrício Peixoto Terra</dc:creator>
  <cp:lastModifiedBy>Fabrício Peixoto Terra</cp:lastModifiedBy>
  <dcterms:created xsi:type="dcterms:W3CDTF">2018-12-03T13:01:39Z</dcterms:created>
  <dcterms:modified xsi:type="dcterms:W3CDTF">2018-12-04T12:43:30Z</dcterms:modified>
</cp:coreProperties>
</file>